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y Drive\Lucent CFO\Public Templates\"/>
    </mc:Choice>
  </mc:AlternateContent>
  <xr:revisionPtr revIDLastSave="0" documentId="13_ncr:1_{F291192E-DD47-43A4-BC5A-682D86A2F8D5}" xr6:coauthVersionLast="47" xr6:coauthVersionMax="47" xr10:uidLastSave="{00000000-0000-0000-0000-000000000000}"/>
  <bookViews>
    <workbookView xWindow="-110" yWindow="-110" windowWidth="19420" windowHeight="11500" xr2:uid="{00000000-000D-0000-FFFF-FFFF00000000}"/>
  </bookViews>
  <sheets>
    <sheet name="Instructions" sheetId="1" r:id="rId1"/>
    <sheet name="Forecast" sheetId="2" r:id="rId2"/>
    <sheet name="Example, base case" sheetId="3" r:id="rId3"/>
    <sheet name="Example, with actions" sheetId="4" r:id="rId4"/>
  </sheets>
  <definedNames>
    <definedName name="_xlnm.Print_Titles" localSheetId="2">'Example, base case'!$6:$7</definedName>
    <definedName name="_xlnm.Print_Titles" localSheetId="3">'Example, with actions'!$6:$7</definedName>
    <definedName name="_xlnm.Print_Titles" localSheetId="1">Forecast!$6:$7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2" l="1"/>
  <c r="B7" i="2"/>
  <c r="C7" i="2" s="1"/>
  <c r="D7" i="2" s="1"/>
  <c r="E7" i="2" s="1"/>
  <c r="F7" i="2" s="1"/>
  <c r="G7" i="2" s="1"/>
  <c r="H7" i="2" s="1"/>
  <c r="I7" i="2" s="1"/>
  <c r="J7" i="2" s="1"/>
  <c r="K7" i="2" s="1"/>
  <c r="L7" i="2" s="1"/>
  <c r="M7" i="2" s="1"/>
  <c r="N7" i="2" s="1"/>
  <c r="O30" i="4"/>
  <c r="N30" i="4"/>
  <c r="M30" i="4"/>
  <c r="L30" i="4"/>
  <c r="K30" i="4"/>
  <c r="J30" i="4"/>
  <c r="I30" i="4"/>
  <c r="H30" i="4"/>
  <c r="G30" i="4"/>
  <c r="F30" i="4"/>
  <c r="E30" i="4"/>
  <c r="D30" i="4"/>
  <c r="C30" i="4"/>
  <c r="B30" i="4"/>
  <c r="O27" i="4"/>
  <c r="N27" i="4"/>
  <c r="M27" i="4"/>
  <c r="L27" i="4"/>
  <c r="K27" i="4"/>
  <c r="J27" i="4"/>
  <c r="I27" i="4"/>
  <c r="H27" i="4"/>
  <c r="G27" i="4"/>
  <c r="F27" i="4"/>
  <c r="E27" i="4"/>
  <c r="D27" i="4"/>
  <c r="C27" i="4"/>
  <c r="B27" i="4"/>
  <c r="O26" i="4"/>
  <c r="O25" i="4"/>
  <c r="O24" i="4"/>
  <c r="O23" i="4"/>
  <c r="O22" i="4"/>
  <c r="O21" i="4"/>
  <c r="O20" i="4"/>
  <c r="O19" i="4"/>
  <c r="O18" i="4"/>
  <c r="O17" i="4"/>
  <c r="N15" i="4"/>
  <c r="N28" i="4" s="1"/>
  <c r="M15" i="4"/>
  <c r="M28" i="4" s="1"/>
  <c r="L15" i="4"/>
  <c r="L28" i="4" s="1"/>
  <c r="K15" i="4"/>
  <c r="K28" i="4" s="1"/>
  <c r="J15" i="4"/>
  <c r="J28" i="4" s="1"/>
  <c r="I15" i="4"/>
  <c r="I28" i="4" s="1"/>
  <c r="H15" i="4"/>
  <c r="H28" i="4" s="1"/>
  <c r="G15" i="4"/>
  <c r="G28" i="4" s="1"/>
  <c r="F15" i="4"/>
  <c r="F28" i="4" s="1"/>
  <c r="E15" i="4"/>
  <c r="E28" i="4" s="1"/>
  <c r="D15" i="4"/>
  <c r="D28" i="4" s="1"/>
  <c r="C15" i="4"/>
  <c r="C28" i="4" s="1"/>
  <c r="B15" i="4"/>
  <c r="B28" i="4" s="1"/>
  <c r="B29" i="4" s="1"/>
  <c r="O14" i="4"/>
  <c r="O13" i="4"/>
  <c r="O12" i="4"/>
  <c r="O11" i="4"/>
  <c r="O15" i="4" s="1"/>
  <c r="O28" i="4" s="1"/>
  <c r="O9" i="4"/>
  <c r="B7" i="4"/>
  <c r="C7" i="4" s="1"/>
  <c r="D7" i="4" s="1"/>
  <c r="E7" i="4" s="1"/>
  <c r="F7" i="4" s="1"/>
  <c r="G7" i="4" s="1"/>
  <c r="H7" i="4" s="1"/>
  <c r="I7" i="4" s="1"/>
  <c r="J7" i="4" s="1"/>
  <c r="K7" i="4" s="1"/>
  <c r="L7" i="4" s="1"/>
  <c r="M7" i="4" s="1"/>
  <c r="N7" i="4" s="1"/>
  <c r="O30" i="3"/>
  <c r="N30" i="3"/>
  <c r="M30" i="3"/>
  <c r="L30" i="3"/>
  <c r="K30" i="3"/>
  <c r="J30" i="3"/>
  <c r="I30" i="3"/>
  <c r="H30" i="3"/>
  <c r="G30" i="3"/>
  <c r="F30" i="3"/>
  <c r="E30" i="3"/>
  <c r="D30" i="3"/>
  <c r="C30" i="3"/>
  <c r="B30" i="3"/>
  <c r="N27" i="3"/>
  <c r="M27" i="3"/>
  <c r="L27" i="3"/>
  <c r="K27" i="3"/>
  <c r="J27" i="3"/>
  <c r="I27" i="3"/>
  <c r="H27" i="3"/>
  <c r="G27" i="3"/>
  <c r="F27" i="3"/>
  <c r="E27" i="3"/>
  <c r="D27" i="3"/>
  <c r="C27" i="3"/>
  <c r="B27" i="3"/>
  <c r="O26" i="3"/>
  <c r="O25" i="3"/>
  <c r="O24" i="3"/>
  <c r="O23" i="3"/>
  <c r="O22" i="3"/>
  <c r="O27" i="3" s="1"/>
  <c r="O21" i="3"/>
  <c r="O20" i="3"/>
  <c r="O19" i="3"/>
  <c r="O18" i="3"/>
  <c r="O17" i="3"/>
  <c r="N15" i="3"/>
  <c r="N28" i="3" s="1"/>
  <c r="M15" i="3"/>
  <c r="M28" i="3" s="1"/>
  <c r="L15" i="3"/>
  <c r="L28" i="3" s="1"/>
  <c r="K15" i="3"/>
  <c r="K28" i="3" s="1"/>
  <c r="J15" i="3"/>
  <c r="J28" i="3" s="1"/>
  <c r="I15" i="3"/>
  <c r="I28" i="3" s="1"/>
  <c r="H15" i="3"/>
  <c r="H28" i="3" s="1"/>
  <c r="G15" i="3"/>
  <c r="G28" i="3" s="1"/>
  <c r="F15" i="3"/>
  <c r="F28" i="3" s="1"/>
  <c r="E15" i="3"/>
  <c r="E28" i="3" s="1"/>
  <c r="D15" i="3"/>
  <c r="D28" i="3" s="1"/>
  <c r="C15" i="3"/>
  <c r="C28" i="3" s="1"/>
  <c r="B15" i="3"/>
  <c r="B28" i="3" s="1"/>
  <c r="B29" i="3" s="1"/>
  <c r="O14" i="3"/>
  <c r="O13" i="3"/>
  <c r="O12" i="3"/>
  <c r="O11" i="3"/>
  <c r="O15" i="3" s="1"/>
  <c r="O9" i="3"/>
  <c r="B7" i="3"/>
  <c r="C7" i="3" s="1"/>
  <c r="D7" i="3" s="1"/>
  <c r="E7" i="3" s="1"/>
  <c r="F7" i="3" s="1"/>
  <c r="G7" i="3" s="1"/>
  <c r="H7" i="3" s="1"/>
  <c r="I7" i="3" s="1"/>
  <c r="J7" i="3" s="1"/>
  <c r="K7" i="3" s="1"/>
  <c r="L7" i="3" s="1"/>
  <c r="M7" i="3" s="1"/>
  <c r="N7" i="3" s="1"/>
  <c r="O30" i="2"/>
  <c r="N30" i="2"/>
  <c r="M30" i="2"/>
  <c r="L30" i="2"/>
  <c r="K30" i="2"/>
  <c r="J30" i="2"/>
  <c r="I30" i="2"/>
  <c r="H30" i="2"/>
  <c r="G30" i="2"/>
  <c r="F30" i="2"/>
  <c r="E30" i="2"/>
  <c r="D30" i="2"/>
  <c r="C30" i="2"/>
  <c r="B30" i="2"/>
  <c r="O27" i="2"/>
  <c r="N27" i="2"/>
  <c r="M27" i="2"/>
  <c r="L27" i="2"/>
  <c r="K27" i="2"/>
  <c r="J27" i="2"/>
  <c r="I27" i="2"/>
  <c r="H27" i="2"/>
  <c r="G27" i="2"/>
  <c r="F27" i="2"/>
  <c r="E27" i="2"/>
  <c r="D27" i="2"/>
  <c r="C27" i="2"/>
  <c r="B27" i="2"/>
  <c r="O26" i="2"/>
  <c r="O25" i="2"/>
  <c r="O24" i="2"/>
  <c r="O23" i="2"/>
  <c r="O22" i="2"/>
  <c r="O21" i="2"/>
  <c r="O20" i="2"/>
  <c r="O19" i="2"/>
  <c r="O18" i="2"/>
  <c r="O17" i="2"/>
  <c r="N15" i="2"/>
  <c r="N28" i="2" s="1"/>
  <c r="M15" i="2"/>
  <c r="M28" i="2" s="1"/>
  <c r="L15" i="2"/>
  <c r="L28" i="2" s="1"/>
  <c r="K15" i="2"/>
  <c r="K28" i="2" s="1"/>
  <c r="J15" i="2"/>
  <c r="J28" i="2" s="1"/>
  <c r="I15" i="2"/>
  <c r="I28" i="2" s="1"/>
  <c r="H15" i="2"/>
  <c r="H28" i="2" s="1"/>
  <c r="G15" i="2"/>
  <c r="G28" i="2" s="1"/>
  <c r="F15" i="2"/>
  <c r="F28" i="2" s="1"/>
  <c r="E15" i="2"/>
  <c r="E28" i="2" s="1"/>
  <c r="D15" i="2"/>
  <c r="D28" i="2" s="1"/>
  <c r="C15" i="2"/>
  <c r="C28" i="2" s="1"/>
  <c r="B15" i="2"/>
  <c r="B28" i="2" s="1"/>
  <c r="B29" i="2" s="1"/>
  <c r="O14" i="2"/>
  <c r="O13" i="2"/>
  <c r="O12" i="2"/>
  <c r="O11" i="2"/>
  <c r="O15" i="2" s="1"/>
  <c r="O28" i="2" s="1"/>
  <c r="O9" i="2"/>
  <c r="B31" i="4" l="1"/>
  <c r="B32" i="4"/>
  <c r="C9" i="4"/>
  <c r="C29" i="4" s="1"/>
  <c r="C9" i="3"/>
  <c r="C29" i="3" s="1"/>
  <c r="B31" i="3"/>
  <c r="B32" i="3"/>
  <c r="B32" i="2"/>
  <c r="B31" i="2"/>
  <c r="C9" i="2"/>
  <c r="C29" i="2" s="1"/>
  <c r="O28" i="3"/>
  <c r="C31" i="4" l="1"/>
  <c r="C32" i="4"/>
  <c r="D9" i="4"/>
  <c r="D29" i="4" s="1"/>
  <c r="D9" i="3"/>
  <c r="D29" i="3" s="1"/>
  <c r="C31" i="3"/>
  <c r="C32" i="3"/>
  <c r="C31" i="2"/>
  <c r="D9" i="2"/>
  <c r="D29" i="2" s="1"/>
  <c r="C32" i="2"/>
  <c r="D31" i="4" l="1"/>
  <c r="D32" i="4"/>
  <c r="E9" i="4"/>
  <c r="E29" i="4" s="1"/>
  <c r="E9" i="3"/>
  <c r="E29" i="3" s="1"/>
  <c r="D31" i="3"/>
  <c r="D32" i="3"/>
  <c r="D32" i="2"/>
  <c r="D31" i="2"/>
  <c r="E9" i="2"/>
  <c r="E29" i="2" s="1"/>
  <c r="E31" i="4" l="1"/>
  <c r="E32" i="4"/>
  <c r="F9" i="4"/>
  <c r="F29" i="4" s="1"/>
  <c r="F9" i="3"/>
  <c r="F29" i="3" s="1"/>
  <c r="E31" i="3"/>
  <c r="E32" i="3"/>
  <c r="E31" i="2"/>
  <c r="F9" i="2"/>
  <c r="F29" i="2" s="1"/>
  <c r="E32" i="2"/>
  <c r="F31" i="4" l="1"/>
  <c r="F32" i="4"/>
  <c r="G9" i="4"/>
  <c r="G29" i="4" s="1"/>
  <c r="G9" i="3"/>
  <c r="G29" i="3" s="1"/>
  <c r="F31" i="3"/>
  <c r="F32" i="3"/>
  <c r="F32" i="2"/>
  <c r="F31" i="2"/>
  <c r="G9" i="2"/>
  <c r="G29" i="2" s="1"/>
  <c r="G31" i="4" l="1"/>
  <c r="G32" i="4"/>
  <c r="H9" i="4"/>
  <c r="H29" i="4" s="1"/>
  <c r="H9" i="3"/>
  <c r="H29" i="3" s="1"/>
  <c r="G31" i="3"/>
  <c r="G32" i="3"/>
  <c r="G31" i="2"/>
  <c r="H9" i="2"/>
  <c r="H29" i="2" s="1"/>
  <c r="G32" i="2"/>
  <c r="H31" i="4" l="1"/>
  <c r="H32" i="4"/>
  <c r="I9" i="4"/>
  <c r="I29" i="4" s="1"/>
  <c r="H31" i="3"/>
  <c r="H32" i="3"/>
  <c r="I9" i="3"/>
  <c r="I29" i="3" s="1"/>
  <c r="H32" i="2"/>
  <c r="H31" i="2"/>
  <c r="I9" i="2"/>
  <c r="I29" i="2" s="1"/>
  <c r="I31" i="4" l="1"/>
  <c r="I32" i="4"/>
  <c r="J9" i="4"/>
  <c r="J29" i="4" s="1"/>
  <c r="I31" i="3"/>
  <c r="I32" i="3"/>
  <c r="J9" i="3"/>
  <c r="J29" i="3" s="1"/>
  <c r="I31" i="2"/>
  <c r="I32" i="2"/>
  <c r="J9" i="2"/>
  <c r="J29" i="2" s="1"/>
  <c r="J31" i="4" l="1"/>
  <c r="J32" i="4"/>
  <c r="K9" i="4"/>
  <c r="K29" i="4" s="1"/>
  <c r="J31" i="3"/>
  <c r="J32" i="3"/>
  <c r="K9" i="3"/>
  <c r="K29" i="3" s="1"/>
  <c r="J31" i="2"/>
  <c r="J32" i="2"/>
  <c r="K9" i="2"/>
  <c r="K29" i="2" s="1"/>
  <c r="K31" i="4" l="1"/>
  <c r="K32" i="4"/>
  <c r="L9" i="4"/>
  <c r="L29" i="4" s="1"/>
  <c r="K31" i="3"/>
  <c r="K32" i="3"/>
  <c r="L9" i="3"/>
  <c r="L29" i="3" s="1"/>
  <c r="K31" i="2"/>
  <c r="K32" i="2"/>
  <c r="L9" i="2"/>
  <c r="L29" i="2" s="1"/>
  <c r="L31" i="4" l="1"/>
  <c r="L32" i="4"/>
  <c r="M9" i="4"/>
  <c r="M29" i="4" s="1"/>
  <c r="L31" i="3"/>
  <c r="L32" i="3"/>
  <c r="M9" i="3"/>
  <c r="M29" i="3" s="1"/>
  <c r="L31" i="2"/>
  <c r="L32" i="2"/>
  <c r="M9" i="2"/>
  <c r="M29" i="2" s="1"/>
  <c r="M31" i="4" l="1"/>
  <c r="M32" i="4"/>
  <c r="N9" i="4"/>
  <c r="N29" i="4" s="1"/>
  <c r="M31" i="3"/>
  <c r="M32" i="3"/>
  <c r="N9" i="3"/>
  <c r="N29" i="3" s="1"/>
  <c r="M31" i="2"/>
  <c r="M32" i="2"/>
  <c r="N9" i="2"/>
  <c r="N29" i="2" s="1"/>
  <c r="O29" i="4" l="1"/>
  <c r="N31" i="4"/>
  <c r="O31" i="4" s="1"/>
  <c r="N32" i="4"/>
  <c r="O29" i="3"/>
  <c r="N31" i="3"/>
  <c r="O31" i="3" s="1"/>
  <c r="N32" i="3"/>
  <c r="O29" i="2"/>
  <c r="N31" i="2"/>
  <c r="O31" i="2" s="1"/>
  <c r="N32" i="2"/>
</calcChain>
</file>

<file path=xl/sharedStrings.xml><?xml version="1.0" encoding="utf-8"?>
<sst xmlns="http://schemas.openxmlformats.org/spreadsheetml/2006/main" count="163" uniqueCount="65">
  <si>
    <t>13-week cash flow forecast template</t>
  </si>
  <si>
    <t>How to use it</t>
  </si>
  <si>
    <t>1. On the Forecast sheet, enter your company name, the Monday that starts week 1, and your cash floor. The floor is the minimum balance you want to keep, often one payroll plus rent.</t>
  </si>
  <si>
    <t>2. Enter opening cash for week 1: the bank balance on that Monday, less checks written but not yet cleared.</t>
  </si>
  <si>
    <t>3. Fill receipts by week. Use what customers will actually pay, not what you will invoice. Start from the aging report and your payment terms.</t>
  </si>
  <si>
    <t>4. Fill disbursements by week. Put payroll, rent, loan payments, insurance, and owner draws in the weeks they leave the bank. Then materials, subcontractors, and everything else.</t>
  </si>
  <si>
    <t>5. Read the Ending cash row. A week at or above the floor shows green. A week below the floor shows red. That is the week you plan for, starting now.</t>
  </si>
  <si>
    <t>6. Update every week. Replace last week's forecast with actuals, add week 14 at the end, and note what you got wrong. The forecast gets better fast.</t>
  </si>
  <si>
    <t>What is on each sheet</t>
  </si>
  <si>
    <t>Forecast: the blank template. White cells are inputs, shaded cells are formulas.</t>
  </si>
  <si>
    <t>Example, base case: a composite HVAC contractor heading into the slow season with a truck purchase planned. Cash goes below the floor in week 8 and negative in week 11.</t>
  </si>
  <si>
    <t>Example, with actions: the same company after deferring the truck, drawing on the line of credit in week 9, and collecting three overdue invoices in week 10. The lowest week stays above the floor.</t>
  </si>
  <si>
    <t>Illustrative composite. Ridgeline Heating and Air is not a client. Figures are examples, not results.</t>
  </si>
  <si>
    <t>Read the guide: lucentcfo.com/insights/13-week-cash-flow-forecast. See what a full monthly package looks like: lucentcfo.com/resources/sample-monthly-package.</t>
  </si>
  <si>
    <t>13-week cash flow forecast</t>
  </si>
  <si>
    <t>Company</t>
  </si>
  <si>
    <t>Enter your numbers in the white cells. Shaded cells calculate.</t>
  </si>
  <si>
    <t>Week 1 starts (Monday)</t>
  </si>
  <si>
    <t>Cash floor (minimum balance you want to keep)</t>
  </si>
  <si>
    <t>Line</t>
  </si>
  <si>
    <t>Week 1</t>
  </si>
  <si>
    <t>Week 2</t>
  </si>
  <si>
    <t>Week 3</t>
  </si>
  <si>
    <t>Week 4</t>
  </si>
  <si>
    <t>Week 5</t>
  </si>
  <si>
    <t>Week 6</t>
  </si>
  <si>
    <t>Week 7</t>
  </si>
  <si>
    <t>Week 8</t>
  </si>
  <si>
    <t>Week 9</t>
  </si>
  <si>
    <t>Week 10</t>
  </si>
  <si>
    <t>Week 11</t>
  </si>
  <si>
    <t>Week 12</t>
  </si>
  <si>
    <t>Week 13</t>
  </si>
  <si>
    <t>13-week total</t>
  </si>
  <si>
    <t>Week of</t>
  </si>
  <si>
    <t>Opening cash</t>
  </si>
  <si>
    <t>Receipts</t>
  </si>
  <si>
    <t>Customer collections</t>
  </si>
  <si>
    <t>Deposits on new jobs</t>
  </si>
  <si>
    <t>Line of credit draws</t>
  </si>
  <si>
    <t>Other receipts</t>
  </si>
  <si>
    <t>Total receipts</t>
  </si>
  <si>
    <t>Disbursements</t>
  </si>
  <si>
    <t>Payroll and employer costs</t>
  </si>
  <si>
    <t>Materials and vendors</t>
  </si>
  <si>
    <t>Subcontractors</t>
  </si>
  <si>
    <t>Rent</t>
  </si>
  <si>
    <t>Loan payments</t>
  </si>
  <si>
    <t>Insurance</t>
  </si>
  <si>
    <t>Owner draws and distributions</t>
  </si>
  <si>
    <t>Equipment and vehicles</t>
  </si>
  <si>
    <t>Line of credit repayment</t>
  </si>
  <si>
    <t>Other disbursements</t>
  </si>
  <si>
    <t>Total disbursements</t>
  </si>
  <si>
    <t>Net cash flow</t>
  </si>
  <si>
    <t>Ending cash</t>
  </si>
  <si>
    <t>Cash floor</t>
  </si>
  <si>
    <t>Cushion above floor</t>
  </si>
  <si>
    <t>Flag</t>
  </si>
  <si>
    <t>Lowest week</t>
  </si>
  <si>
    <t>Notes and assumptions</t>
  </si>
  <si>
    <t>White cells are inputs. Shaded cells are formulas. Ending cash for each week becomes opening cash for the next.</t>
  </si>
  <si>
    <t>Update every week: replace last week's forecast with actuals, add week 14 at the end, and note what you got wrong.</t>
  </si>
  <si>
    <t>Ridgeline Heating and Air (illustrative composite)</t>
  </si>
  <si>
    <t>Truck deferred out of week 8, $75,000 line draw in week 9, $68,400 collected in week 10. Illustrative composite, not a client.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</si>
</sst>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5" formatCode="mmm\ d\,\ yyyy"/>
    <numFmt numFmtId="166" formatCode="#,##0;\(#,##0\);&quot;-&quot;"/>
    <numFmt numFmtId="167" formatCode="mmm\ d"/>
  </numFmts>
  <fonts count="8" x14ac:knownFonts="1">
    <font>
      <sz val="11"/>
      <color theme="1"/>
      <name val="Calibri"/>
      <family val="2"/>
      <scheme val="minor"/>
    </font>
    <font>
      <b/>
      <sz val="16"/>
      <color rgb="FF1E2A38"/>
      <name val="Arial"/>
    </font>
    <font>
      <sz val="10"/>
      <color rgb="FF475569"/>
      <name val="Arial"/>
    </font>
    <font>
      <sz val="10"/>
      <name val="Arial"/>
    </font>
    <font>
      <b/>
      <sz val="10"/>
      <name val="Arial"/>
    </font>
    <font>
      <b/>
      <sz val="10"/>
      <color rgb="FFFFFFFF"/>
      <name val="Arial"/>
    </font>
    <font>
      <b/>
      <sz val="9"/>
      <color rgb="FFA5452F"/>
      <name val="Arial"/>
    </font>
    <font>
      <i/>
      <sz val="10"/>
      <color rgb="FF475569"/>
      <name val="Arial"/>
      <family val="2"/>
    </font>
  </fonts>
  <fills count="6">
    <fill>
      <patternFill patternType="none"/>
    </fill>
    <fill>
      <patternFill patternType="gray125"/>
    </fill>
    <fill>
      <patternFill patternType="solid">
        <fgColor rgb="FFFFFFFF"/>
      </patternFill>
    </fill>
    <fill>
      <patternFill patternType="solid">
        <fgColor rgb="FF1E2A38"/>
      </patternFill>
    </fill>
    <fill>
      <patternFill patternType="solid">
        <fgColor rgb="FFF7F5F0"/>
      </patternFill>
    </fill>
    <fill>
      <patternFill patternType="solid">
        <fgColor rgb="FFECE8DF"/>
      </patternFill>
    </fill>
  </fills>
  <borders count="2">
    <border>
      <left/>
      <right/>
      <top/>
      <bottom/>
      <diagonal/>
    </border>
    <border>
      <left style="thin">
        <color rgb="FFC9D3E0"/>
      </left>
      <right style="thin">
        <color rgb="FFC9D3E0"/>
      </right>
      <top style="thin">
        <color rgb="FFC9D3E0"/>
      </top>
      <bottom style="thin">
        <color rgb="FFC9D3E0"/>
      </bottom>
      <diagonal/>
    </border>
  </borders>
  <cellStyleXfs count="1">
    <xf numFmtId="0" fontId="0" fillId="0" borderId="0"/>
  </cellStyleXfs>
  <cellXfs count="24">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1" fillId="0" borderId="0" xfId="0" applyFont="1"/>
    <xf numFmtId="0" fontId="4" fillId="0" borderId="0" xfId="0" applyFont="1"/>
    <xf numFmtId="0" fontId="3" fillId="2" borderId="1" xfId="0" applyFont="1" applyFill="1" applyBorder="1"/>
    <xf numFmtId="0" fontId="2" fillId="0" borderId="0" xfId="0" applyFont="1"/>
    <xf numFmtId="165" fontId="3" fillId="2" borderId="1" xfId="0" applyNumberFormat="1" applyFont="1" applyFill="1" applyBorder="1"/>
    <xf numFmtId="166" fontId="3" fillId="2" borderId="1" xfId="0" applyNumberFormat="1" applyFont="1" applyFill="1" applyBorder="1"/>
    <xf numFmtId="0" fontId="5" fillId="3" borderId="0" xfId="0" applyFont="1" applyFill="1"/>
    <xf numFmtId="0" fontId="5" fillId="3" borderId="0" xfId="0" applyFont="1" applyFill="1" applyAlignment="1">
      <alignment horizontal="right"/>
    </xf>
    <xf numFmtId="167" fontId="2" fillId="0" borderId="0" xfId="0" applyNumberFormat="1" applyFont="1" applyAlignment="1">
      <alignment horizontal="right"/>
    </xf>
    <xf numFmtId="0" fontId="4" fillId="0" borderId="1" xfId="0" applyFont="1" applyBorder="1"/>
    <xf numFmtId="166" fontId="3" fillId="4" borderId="1" xfId="0" applyNumberFormat="1" applyFont="1" applyFill="1" applyBorder="1"/>
    <xf numFmtId="0" fontId="4" fillId="5" borderId="1" xfId="0" applyFont="1" applyFill="1" applyBorder="1"/>
    <xf numFmtId="166" fontId="3" fillId="5" borderId="1" xfId="0" applyNumberFormat="1" applyFont="1" applyFill="1" applyBorder="1"/>
    <xf numFmtId="0" fontId="3" fillId="0" borderId="1" xfId="0" applyFont="1" applyBorder="1"/>
    <xf numFmtId="166" fontId="4" fillId="4" borderId="1" xfId="0" applyNumberFormat="1" applyFont="1" applyFill="1" applyBorder="1"/>
    <xf numFmtId="0" fontId="6" fillId="4" borderId="1" xfId="0" applyFont="1" applyFill="1" applyBorder="1" applyAlignment="1">
      <alignment horizontal="right"/>
    </xf>
    <xf numFmtId="0" fontId="2" fillId="4" borderId="1" xfId="0" applyFont="1" applyFill="1" applyBorder="1" applyAlignment="1">
      <alignment horizontal="right"/>
    </xf>
    <xf numFmtId="0" fontId="7" fillId="0" borderId="0" xfId="0" applyFont="1"/>
    <xf numFmtId="0" fontId="7" fillId="0" borderId="0" xfId="0" applyFont="1" applyAlignment="1">
      <alignment vertical="top" wrapText="1"/>
    </xf>
  </cellXfs>
  <cellStyles count="1">
    <cellStyle name="Normal" xfId="0" builtinId="0"/>
  </cellStyles>
  <dxfs count="9">
    <dxf>
      <font>
        <b/>
        <color rgb="FFA5452F"/>
        <name val="Arial"/>
      </font>
    </dxf>
    <dxf>
      <font>
        <b/>
        <color rgb="FFFFFFFF"/>
        <name val="Arial"/>
      </font>
      <fill>
        <patternFill patternType="solid">
          <fgColor rgb="FF33795A"/>
        </patternFill>
      </fill>
    </dxf>
    <dxf>
      <font>
        <b/>
        <color rgb="FFFFFFFF"/>
        <name val="Arial"/>
      </font>
      <fill>
        <patternFill patternType="solid">
          <fgColor rgb="FFA5452F"/>
        </patternFill>
      </fill>
    </dxf>
    <dxf>
      <font>
        <b/>
        <color rgb="FFA5452F"/>
        <name val="Arial"/>
      </font>
    </dxf>
    <dxf>
      <font>
        <b/>
        <color rgb="FFFFFFFF"/>
        <name val="Arial"/>
      </font>
      <fill>
        <patternFill patternType="solid">
          <fgColor rgb="FF33795A"/>
        </patternFill>
      </fill>
    </dxf>
    <dxf>
      <font>
        <b/>
        <color rgb="FFFFFFFF"/>
        <name val="Arial"/>
      </font>
      <fill>
        <patternFill patternType="solid">
          <fgColor rgb="FFA5452F"/>
        </patternFill>
      </fill>
    </dxf>
    <dxf>
      <font>
        <b/>
        <color rgb="FFA5452F"/>
        <name val="Arial"/>
      </font>
    </dxf>
    <dxf>
      <font>
        <b/>
        <color rgb="FFFFFFFF"/>
        <name val="Arial"/>
      </font>
      <fill>
        <patternFill patternType="solid">
          <fgColor rgb="FF33795A"/>
        </patternFill>
      </fill>
    </dxf>
    <dxf>
      <font>
        <b/>
        <color rgb="FFFFFFFF"/>
        <name val="Arial"/>
      </font>
      <fill>
        <patternFill patternType="solid">
          <fgColor rgb="FFA5452F"/>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31750</xdr:colOff>
      <xdr:row>2</xdr:row>
      <xdr:rowOff>50800</xdr:rowOff>
    </xdr:from>
    <xdr:to>
      <xdr:col>1</xdr:col>
      <xdr:colOff>1390650</xdr:colOff>
      <xdr:row>2</xdr:row>
      <xdr:rowOff>1007628</xdr:rowOff>
    </xdr:to>
    <xdr:pic>
      <xdr:nvPicPr>
        <xdr:cNvPr id="3" name="Picture 2">
          <a:extLst>
            <a:ext uri="{FF2B5EF4-FFF2-40B4-BE49-F238E27FC236}">
              <a16:creationId xmlns:a16="http://schemas.microsoft.com/office/drawing/2014/main" id="{76E57E03-BB6B-6E79-490F-667043792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 y="488950"/>
          <a:ext cx="1358900" cy="9568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8"/>
  <sheetViews>
    <sheetView showGridLines="0" tabSelected="1" workbookViewId="0"/>
  </sheetViews>
  <sheetFormatPr defaultRowHeight="14.5" x14ac:dyDescent="0.35"/>
  <cols>
    <col min="1" max="1" width="4" customWidth="1"/>
    <col min="2" max="2" width="110" customWidth="1"/>
  </cols>
  <sheetData>
    <row r="2" spans="2:2" ht="20" x14ac:dyDescent="0.35">
      <c r="B2" s="1" t="s">
        <v>0</v>
      </c>
    </row>
    <row r="3" spans="2:2" ht="79.5" customHeight="1" x14ac:dyDescent="0.35">
      <c r="B3" s="2"/>
    </row>
    <row r="4" spans="2:2" x14ac:dyDescent="0.35">
      <c r="B4" s="4" t="s">
        <v>1</v>
      </c>
    </row>
    <row r="5" spans="2:2" ht="25" x14ac:dyDescent="0.35">
      <c r="B5" s="3" t="s">
        <v>2</v>
      </c>
    </row>
    <row r="6" spans="2:2" x14ac:dyDescent="0.35">
      <c r="B6" s="3" t="s">
        <v>3</v>
      </c>
    </row>
    <row r="7" spans="2:2" ht="25" x14ac:dyDescent="0.35">
      <c r="B7" s="3" t="s">
        <v>4</v>
      </c>
    </row>
    <row r="8" spans="2:2" ht="25" x14ac:dyDescent="0.35">
      <c r="B8" s="3" t="s">
        <v>5</v>
      </c>
    </row>
    <row r="9" spans="2:2" ht="25" x14ac:dyDescent="0.35">
      <c r="B9" s="3" t="s">
        <v>6</v>
      </c>
    </row>
    <row r="10" spans="2:2" ht="25" x14ac:dyDescent="0.35">
      <c r="B10" s="3" t="s">
        <v>7</v>
      </c>
    </row>
    <row r="11" spans="2:2" x14ac:dyDescent="0.35">
      <c r="B11" s="3"/>
    </row>
    <row r="12" spans="2:2" x14ac:dyDescent="0.35">
      <c r="B12" s="4" t="s">
        <v>8</v>
      </c>
    </row>
    <row r="13" spans="2:2" x14ac:dyDescent="0.35">
      <c r="B13" s="3" t="s">
        <v>9</v>
      </c>
    </row>
    <row r="14" spans="2:2" ht="25" x14ac:dyDescent="0.35">
      <c r="B14" s="3" t="s">
        <v>10</v>
      </c>
    </row>
    <row r="15" spans="2:2" ht="25" x14ac:dyDescent="0.35">
      <c r="B15" s="3" t="s">
        <v>11</v>
      </c>
    </row>
    <row r="16" spans="2:2" x14ac:dyDescent="0.35">
      <c r="B16" s="3"/>
    </row>
    <row r="17" spans="2:2" x14ac:dyDescent="0.35">
      <c r="B17" s="23" t="s">
        <v>12</v>
      </c>
    </row>
    <row r="18" spans="2:2" ht="26" x14ac:dyDescent="0.35">
      <c r="B18" s="23" t="s">
        <v>13</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36"/>
  <sheetViews>
    <sheetView showGridLines="0" workbookViewId="0">
      <pane xSplit="1" ySplit="7" topLeftCell="B8" activePane="bottomRight" state="frozen"/>
      <selection pane="topRight"/>
      <selection pane="bottomLeft"/>
      <selection pane="bottomRight" activeCell="B8" sqref="B8"/>
    </sheetView>
  </sheetViews>
  <sheetFormatPr defaultRowHeight="14.5" x14ac:dyDescent="0.35"/>
  <cols>
    <col min="1" max="1" width="38" customWidth="1"/>
    <col min="2" max="14" width="11.453125" customWidth="1"/>
    <col min="15" max="15" width="13" customWidth="1"/>
  </cols>
  <sheetData>
    <row r="1" spans="1:15" ht="20" x14ac:dyDescent="0.4">
      <c r="A1" s="5" t="s">
        <v>14</v>
      </c>
    </row>
    <row r="2" spans="1:15" x14ac:dyDescent="0.35">
      <c r="A2" s="6" t="s">
        <v>15</v>
      </c>
      <c r="B2" s="7"/>
      <c r="D2" s="22" t="s">
        <v>16</v>
      </c>
    </row>
    <row r="3" spans="1:15" x14ac:dyDescent="0.35">
      <c r="A3" s="6" t="s">
        <v>17</v>
      </c>
      <c r="B3" s="9">
        <f ca="1">TODAY()</f>
        <v>46286</v>
      </c>
    </row>
    <row r="4" spans="1:15" x14ac:dyDescent="0.35">
      <c r="A4" s="6" t="s">
        <v>18</v>
      </c>
      <c r="B4" s="10">
        <v>0</v>
      </c>
    </row>
    <row r="6" spans="1:15" x14ac:dyDescent="0.35">
      <c r="A6" s="11" t="s">
        <v>19</v>
      </c>
      <c r="B6" s="12" t="s">
        <v>20</v>
      </c>
      <c r="C6" s="12" t="s">
        <v>21</v>
      </c>
      <c r="D6" s="12" t="s">
        <v>22</v>
      </c>
      <c r="E6" s="12" t="s">
        <v>23</v>
      </c>
      <c r="F6" s="12" t="s">
        <v>24</v>
      </c>
      <c r="G6" s="12" t="s">
        <v>25</v>
      </c>
      <c r="H6" s="12" t="s">
        <v>26</v>
      </c>
      <c r="I6" s="12" t="s">
        <v>27</v>
      </c>
      <c r="J6" s="12" t="s">
        <v>28</v>
      </c>
      <c r="K6" s="12" t="s">
        <v>29</v>
      </c>
      <c r="L6" s="12" t="s">
        <v>30</v>
      </c>
      <c r="M6" s="12" t="s">
        <v>31</v>
      </c>
      <c r="N6" s="12" t="s">
        <v>32</v>
      </c>
      <c r="O6" s="12" t="s">
        <v>33</v>
      </c>
    </row>
    <row r="7" spans="1:15" x14ac:dyDescent="0.35">
      <c r="A7" s="6" t="s">
        <v>34</v>
      </c>
      <c r="B7" s="13">
        <f ca="1">$B$3</f>
        <v>46286</v>
      </c>
      <c r="C7" s="13">
        <f t="shared" ref="C7:N7" ca="1" si="0">B7+7</f>
        <v>46293</v>
      </c>
      <c r="D7" s="13">
        <f t="shared" ca="1" si="0"/>
        <v>46300</v>
      </c>
      <c r="E7" s="13">
        <f t="shared" ca="1" si="0"/>
        <v>46307</v>
      </c>
      <c r="F7" s="13">
        <f t="shared" ca="1" si="0"/>
        <v>46314</v>
      </c>
      <c r="G7" s="13">
        <f t="shared" ca="1" si="0"/>
        <v>46321</v>
      </c>
      <c r="H7" s="13">
        <f t="shared" ca="1" si="0"/>
        <v>46328</v>
      </c>
      <c r="I7" s="13">
        <f t="shared" ca="1" si="0"/>
        <v>46335</v>
      </c>
      <c r="J7" s="13">
        <f t="shared" ca="1" si="0"/>
        <v>46342</v>
      </c>
      <c r="K7" s="13">
        <f t="shared" ca="1" si="0"/>
        <v>46349</v>
      </c>
      <c r="L7" s="13">
        <f t="shared" ca="1" si="0"/>
        <v>46356</v>
      </c>
      <c r="M7" s="13">
        <f t="shared" ca="1" si="0"/>
        <v>46363</v>
      </c>
      <c r="N7" s="13">
        <f t="shared" ca="1" si="0"/>
        <v>46370</v>
      </c>
    </row>
    <row r="9" spans="1:15" x14ac:dyDescent="0.35">
      <c r="A9" s="14" t="s">
        <v>35</v>
      </c>
      <c r="B9" s="10">
        <v>0</v>
      </c>
      <c r="C9" s="15">
        <f t="shared" ref="C9:N9" si="1">B29</f>
        <v>0</v>
      </c>
      <c r="D9" s="15">
        <f t="shared" si="1"/>
        <v>0</v>
      </c>
      <c r="E9" s="15">
        <f t="shared" si="1"/>
        <v>0</v>
      </c>
      <c r="F9" s="15">
        <f t="shared" si="1"/>
        <v>0</v>
      </c>
      <c r="G9" s="15">
        <f t="shared" si="1"/>
        <v>0</v>
      </c>
      <c r="H9" s="15">
        <f t="shared" si="1"/>
        <v>0</v>
      </c>
      <c r="I9" s="15">
        <f t="shared" si="1"/>
        <v>0</v>
      </c>
      <c r="J9" s="15">
        <f t="shared" si="1"/>
        <v>0</v>
      </c>
      <c r="K9" s="15">
        <f t="shared" si="1"/>
        <v>0</v>
      </c>
      <c r="L9" s="15">
        <f t="shared" si="1"/>
        <v>0</v>
      </c>
      <c r="M9" s="15">
        <f t="shared" si="1"/>
        <v>0</v>
      </c>
      <c r="N9" s="15">
        <f t="shared" si="1"/>
        <v>0</v>
      </c>
      <c r="O9" s="15">
        <f>B9</f>
        <v>0</v>
      </c>
    </row>
    <row r="10" spans="1:15" x14ac:dyDescent="0.35">
      <c r="A10" s="16" t="s">
        <v>36</v>
      </c>
      <c r="B10" s="17"/>
      <c r="C10" s="17"/>
      <c r="D10" s="17"/>
      <c r="E10" s="17"/>
      <c r="F10" s="17"/>
      <c r="G10" s="17"/>
      <c r="H10" s="17"/>
      <c r="I10" s="17"/>
      <c r="J10" s="17"/>
      <c r="K10" s="17"/>
      <c r="L10" s="17"/>
      <c r="M10" s="17"/>
      <c r="N10" s="17"/>
      <c r="O10" s="17"/>
    </row>
    <row r="11" spans="1:15" x14ac:dyDescent="0.35">
      <c r="A11" s="18" t="s">
        <v>37</v>
      </c>
      <c r="B11" s="10">
        <v>0</v>
      </c>
      <c r="C11" s="10">
        <v>0</v>
      </c>
      <c r="D11" s="10">
        <v>0</v>
      </c>
      <c r="E11" s="10">
        <v>0</v>
      </c>
      <c r="F11" s="10">
        <v>0</v>
      </c>
      <c r="G11" s="10">
        <v>0</v>
      </c>
      <c r="H11" s="10">
        <v>0</v>
      </c>
      <c r="I11" s="10">
        <v>0</v>
      </c>
      <c r="J11" s="10">
        <v>0</v>
      </c>
      <c r="K11" s="10">
        <v>0</v>
      </c>
      <c r="L11" s="10">
        <v>0</v>
      </c>
      <c r="M11" s="10">
        <v>0</v>
      </c>
      <c r="N11" s="10">
        <v>0</v>
      </c>
      <c r="O11" s="15">
        <f>SUM(B11:N11)</f>
        <v>0</v>
      </c>
    </row>
    <row r="12" spans="1:15" x14ac:dyDescent="0.35">
      <c r="A12" s="18" t="s">
        <v>38</v>
      </c>
      <c r="B12" s="10">
        <v>0</v>
      </c>
      <c r="C12" s="10">
        <v>0</v>
      </c>
      <c r="D12" s="10">
        <v>0</v>
      </c>
      <c r="E12" s="10">
        <v>0</v>
      </c>
      <c r="F12" s="10">
        <v>0</v>
      </c>
      <c r="G12" s="10">
        <v>0</v>
      </c>
      <c r="H12" s="10">
        <v>0</v>
      </c>
      <c r="I12" s="10">
        <v>0</v>
      </c>
      <c r="J12" s="10">
        <v>0</v>
      </c>
      <c r="K12" s="10">
        <v>0</v>
      </c>
      <c r="L12" s="10">
        <v>0</v>
      </c>
      <c r="M12" s="10">
        <v>0</v>
      </c>
      <c r="N12" s="10">
        <v>0</v>
      </c>
      <c r="O12" s="15">
        <f>SUM(B12:N12)</f>
        <v>0</v>
      </c>
    </row>
    <row r="13" spans="1:15" x14ac:dyDescent="0.35">
      <c r="A13" s="18" t="s">
        <v>39</v>
      </c>
      <c r="B13" s="10">
        <v>0</v>
      </c>
      <c r="C13" s="10">
        <v>0</v>
      </c>
      <c r="D13" s="10">
        <v>0</v>
      </c>
      <c r="E13" s="10">
        <v>0</v>
      </c>
      <c r="F13" s="10">
        <v>0</v>
      </c>
      <c r="G13" s="10">
        <v>0</v>
      </c>
      <c r="H13" s="10">
        <v>0</v>
      </c>
      <c r="I13" s="10">
        <v>0</v>
      </c>
      <c r="J13" s="10">
        <v>0</v>
      </c>
      <c r="K13" s="10">
        <v>0</v>
      </c>
      <c r="L13" s="10">
        <v>0</v>
      </c>
      <c r="M13" s="10">
        <v>0</v>
      </c>
      <c r="N13" s="10">
        <v>0</v>
      </c>
      <c r="O13" s="15">
        <f>SUM(B13:N13)</f>
        <v>0</v>
      </c>
    </row>
    <row r="14" spans="1:15" x14ac:dyDescent="0.35">
      <c r="A14" s="18" t="s">
        <v>40</v>
      </c>
      <c r="B14" s="10">
        <v>0</v>
      </c>
      <c r="C14" s="10">
        <v>0</v>
      </c>
      <c r="D14" s="10">
        <v>0</v>
      </c>
      <c r="E14" s="10">
        <v>0</v>
      </c>
      <c r="F14" s="10">
        <v>0</v>
      </c>
      <c r="G14" s="10">
        <v>0</v>
      </c>
      <c r="H14" s="10">
        <v>0</v>
      </c>
      <c r="I14" s="10">
        <v>0</v>
      </c>
      <c r="J14" s="10">
        <v>0</v>
      </c>
      <c r="K14" s="10">
        <v>0</v>
      </c>
      <c r="L14" s="10">
        <v>0</v>
      </c>
      <c r="M14" s="10">
        <v>0</v>
      </c>
      <c r="N14" s="10">
        <v>0</v>
      </c>
      <c r="O14" s="15">
        <f>SUM(B14:N14)</f>
        <v>0</v>
      </c>
    </row>
    <row r="15" spans="1:15" x14ac:dyDescent="0.35">
      <c r="A15" s="14" t="s">
        <v>41</v>
      </c>
      <c r="B15" s="19">
        <f t="shared" ref="B15:O15" si="2">SUM(B11:B14)</f>
        <v>0</v>
      </c>
      <c r="C15" s="19">
        <f t="shared" si="2"/>
        <v>0</v>
      </c>
      <c r="D15" s="19">
        <f t="shared" si="2"/>
        <v>0</v>
      </c>
      <c r="E15" s="19">
        <f t="shared" si="2"/>
        <v>0</v>
      </c>
      <c r="F15" s="19">
        <f t="shared" si="2"/>
        <v>0</v>
      </c>
      <c r="G15" s="19">
        <f t="shared" si="2"/>
        <v>0</v>
      </c>
      <c r="H15" s="19">
        <f t="shared" si="2"/>
        <v>0</v>
      </c>
      <c r="I15" s="19">
        <f t="shared" si="2"/>
        <v>0</v>
      </c>
      <c r="J15" s="19">
        <f t="shared" si="2"/>
        <v>0</v>
      </c>
      <c r="K15" s="19">
        <f t="shared" si="2"/>
        <v>0</v>
      </c>
      <c r="L15" s="19">
        <f t="shared" si="2"/>
        <v>0</v>
      </c>
      <c r="M15" s="19">
        <f t="shared" si="2"/>
        <v>0</v>
      </c>
      <c r="N15" s="19">
        <f t="shared" si="2"/>
        <v>0</v>
      </c>
      <c r="O15" s="19">
        <f t="shared" si="2"/>
        <v>0</v>
      </c>
    </row>
    <row r="16" spans="1:15" x14ac:dyDescent="0.35">
      <c r="A16" s="16" t="s">
        <v>42</v>
      </c>
      <c r="B16" s="17"/>
      <c r="C16" s="17"/>
      <c r="D16" s="17"/>
      <c r="E16" s="17"/>
      <c r="F16" s="17"/>
      <c r="G16" s="17"/>
      <c r="H16" s="17"/>
      <c r="I16" s="17"/>
      <c r="J16" s="17"/>
      <c r="K16" s="17"/>
      <c r="L16" s="17"/>
      <c r="M16" s="17"/>
      <c r="N16" s="17"/>
      <c r="O16" s="17"/>
    </row>
    <row r="17" spans="1:15" x14ac:dyDescent="0.35">
      <c r="A17" s="18" t="s">
        <v>43</v>
      </c>
      <c r="B17" s="10">
        <v>0</v>
      </c>
      <c r="C17" s="10">
        <v>0</v>
      </c>
      <c r="D17" s="10">
        <v>0</v>
      </c>
      <c r="E17" s="10">
        <v>0</v>
      </c>
      <c r="F17" s="10">
        <v>0</v>
      </c>
      <c r="G17" s="10">
        <v>0</v>
      </c>
      <c r="H17" s="10">
        <v>0</v>
      </c>
      <c r="I17" s="10">
        <v>0</v>
      </c>
      <c r="J17" s="10">
        <v>0</v>
      </c>
      <c r="K17" s="10">
        <v>0</v>
      </c>
      <c r="L17" s="10">
        <v>0</v>
      </c>
      <c r="M17" s="10">
        <v>0</v>
      </c>
      <c r="N17" s="10">
        <v>0</v>
      </c>
      <c r="O17" s="15">
        <f t="shared" ref="O17:O26" si="3">SUM(B17:N17)</f>
        <v>0</v>
      </c>
    </row>
    <row r="18" spans="1:15" x14ac:dyDescent="0.35">
      <c r="A18" s="18" t="s">
        <v>44</v>
      </c>
      <c r="B18" s="10">
        <v>0</v>
      </c>
      <c r="C18" s="10">
        <v>0</v>
      </c>
      <c r="D18" s="10">
        <v>0</v>
      </c>
      <c r="E18" s="10">
        <v>0</v>
      </c>
      <c r="F18" s="10">
        <v>0</v>
      </c>
      <c r="G18" s="10">
        <v>0</v>
      </c>
      <c r="H18" s="10">
        <v>0</v>
      </c>
      <c r="I18" s="10">
        <v>0</v>
      </c>
      <c r="J18" s="10">
        <v>0</v>
      </c>
      <c r="K18" s="10">
        <v>0</v>
      </c>
      <c r="L18" s="10">
        <v>0</v>
      </c>
      <c r="M18" s="10">
        <v>0</v>
      </c>
      <c r="N18" s="10">
        <v>0</v>
      </c>
      <c r="O18" s="15">
        <f t="shared" si="3"/>
        <v>0</v>
      </c>
    </row>
    <row r="19" spans="1:15" x14ac:dyDescent="0.35">
      <c r="A19" s="18" t="s">
        <v>45</v>
      </c>
      <c r="B19" s="10">
        <v>0</v>
      </c>
      <c r="C19" s="10">
        <v>0</v>
      </c>
      <c r="D19" s="10">
        <v>0</v>
      </c>
      <c r="E19" s="10">
        <v>0</v>
      </c>
      <c r="F19" s="10">
        <v>0</v>
      </c>
      <c r="G19" s="10">
        <v>0</v>
      </c>
      <c r="H19" s="10">
        <v>0</v>
      </c>
      <c r="I19" s="10">
        <v>0</v>
      </c>
      <c r="J19" s="10">
        <v>0</v>
      </c>
      <c r="K19" s="10">
        <v>0</v>
      </c>
      <c r="L19" s="10">
        <v>0</v>
      </c>
      <c r="M19" s="10">
        <v>0</v>
      </c>
      <c r="N19" s="10">
        <v>0</v>
      </c>
      <c r="O19" s="15">
        <f t="shared" si="3"/>
        <v>0</v>
      </c>
    </row>
    <row r="20" spans="1:15" x14ac:dyDescent="0.35">
      <c r="A20" s="18" t="s">
        <v>46</v>
      </c>
      <c r="B20" s="10">
        <v>0</v>
      </c>
      <c r="C20" s="10">
        <v>0</v>
      </c>
      <c r="D20" s="10">
        <v>0</v>
      </c>
      <c r="E20" s="10">
        <v>0</v>
      </c>
      <c r="F20" s="10">
        <v>0</v>
      </c>
      <c r="G20" s="10">
        <v>0</v>
      </c>
      <c r="H20" s="10">
        <v>0</v>
      </c>
      <c r="I20" s="10">
        <v>0</v>
      </c>
      <c r="J20" s="10">
        <v>0</v>
      </c>
      <c r="K20" s="10">
        <v>0</v>
      </c>
      <c r="L20" s="10">
        <v>0</v>
      </c>
      <c r="M20" s="10">
        <v>0</v>
      </c>
      <c r="N20" s="10">
        <v>0</v>
      </c>
      <c r="O20" s="15">
        <f t="shared" si="3"/>
        <v>0</v>
      </c>
    </row>
    <row r="21" spans="1:15" x14ac:dyDescent="0.35">
      <c r="A21" s="18" t="s">
        <v>47</v>
      </c>
      <c r="B21" s="10">
        <v>0</v>
      </c>
      <c r="C21" s="10">
        <v>0</v>
      </c>
      <c r="D21" s="10">
        <v>0</v>
      </c>
      <c r="E21" s="10">
        <v>0</v>
      </c>
      <c r="F21" s="10">
        <v>0</v>
      </c>
      <c r="G21" s="10">
        <v>0</v>
      </c>
      <c r="H21" s="10">
        <v>0</v>
      </c>
      <c r="I21" s="10">
        <v>0</v>
      </c>
      <c r="J21" s="10">
        <v>0</v>
      </c>
      <c r="K21" s="10">
        <v>0</v>
      </c>
      <c r="L21" s="10">
        <v>0</v>
      </c>
      <c r="M21" s="10">
        <v>0</v>
      </c>
      <c r="N21" s="10">
        <v>0</v>
      </c>
      <c r="O21" s="15">
        <f t="shared" si="3"/>
        <v>0</v>
      </c>
    </row>
    <row r="22" spans="1:15" x14ac:dyDescent="0.35">
      <c r="A22" s="18" t="s">
        <v>48</v>
      </c>
      <c r="B22" s="10">
        <v>0</v>
      </c>
      <c r="C22" s="10">
        <v>0</v>
      </c>
      <c r="D22" s="10">
        <v>0</v>
      </c>
      <c r="E22" s="10">
        <v>0</v>
      </c>
      <c r="F22" s="10">
        <v>0</v>
      </c>
      <c r="G22" s="10">
        <v>0</v>
      </c>
      <c r="H22" s="10">
        <v>0</v>
      </c>
      <c r="I22" s="10">
        <v>0</v>
      </c>
      <c r="J22" s="10">
        <v>0</v>
      </c>
      <c r="K22" s="10">
        <v>0</v>
      </c>
      <c r="L22" s="10">
        <v>0</v>
      </c>
      <c r="M22" s="10">
        <v>0</v>
      </c>
      <c r="N22" s="10">
        <v>0</v>
      </c>
      <c r="O22" s="15">
        <f t="shared" si="3"/>
        <v>0</v>
      </c>
    </row>
    <row r="23" spans="1:15" x14ac:dyDescent="0.35">
      <c r="A23" s="18" t="s">
        <v>49</v>
      </c>
      <c r="B23" s="10">
        <v>0</v>
      </c>
      <c r="C23" s="10">
        <v>0</v>
      </c>
      <c r="D23" s="10">
        <v>0</v>
      </c>
      <c r="E23" s="10">
        <v>0</v>
      </c>
      <c r="F23" s="10">
        <v>0</v>
      </c>
      <c r="G23" s="10">
        <v>0</v>
      </c>
      <c r="H23" s="10">
        <v>0</v>
      </c>
      <c r="I23" s="10">
        <v>0</v>
      </c>
      <c r="J23" s="10">
        <v>0</v>
      </c>
      <c r="K23" s="10">
        <v>0</v>
      </c>
      <c r="L23" s="10">
        <v>0</v>
      </c>
      <c r="M23" s="10">
        <v>0</v>
      </c>
      <c r="N23" s="10">
        <v>0</v>
      </c>
      <c r="O23" s="15">
        <f t="shared" si="3"/>
        <v>0</v>
      </c>
    </row>
    <row r="24" spans="1:15" x14ac:dyDescent="0.35">
      <c r="A24" s="18" t="s">
        <v>50</v>
      </c>
      <c r="B24" s="10">
        <v>0</v>
      </c>
      <c r="C24" s="10">
        <v>0</v>
      </c>
      <c r="D24" s="10">
        <v>0</v>
      </c>
      <c r="E24" s="10">
        <v>0</v>
      </c>
      <c r="F24" s="10">
        <v>0</v>
      </c>
      <c r="G24" s="10">
        <v>0</v>
      </c>
      <c r="H24" s="10">
        <v>0</v>
      </c>
      <c r="I24" s="10">
        <v>0</v>
      </c>
      <c r="J24" s="10">
        <v>0</v>
      </c>
      <c r="K24" s="10">
        <v>0</v>
      </c>
      <c r="L24" s="10">
        <v>0</v>
      </c>
      <c r="M24" s="10">
        <v>0</v>
      </c>
      <c r="N24" s="10">
        <v>0</v>
      </c>
      <c r="O24" s="15">
        <f t="shared" si="3"/>
        <v>0</v>
      </c>
    </row>
    <row r="25" spans="1:15" x14ac:dyDescent="0.35">
      <c r="A25" s="18" t="s">
        <v>51</v>
      </c>
      <c r="B25" s="10">
        <v>0</v>
      </c>
      <c r="C25" s="10">
        <v>0</v>
      </c>
      <c r="D25" s="10">
        <v>0</v>
      </c>
      <c r="E25" s="10">
        <v>0</v>
      </c>
      <c r="F25" s="10">
        <v>0</v>
      </c>
      <c r="G25" s="10">
        <v>0</v>
      </c>
      <c r="H25" s="10">
        <v>0</v>
      </c>
      <c r="I25" s="10">
        <v>0</v>
      </c>
      <c r="J25" s="10">
        <v>0</v>
      </c>
      <c r="K25" s="10">
        <v>0</v>
      </c>
      <c r="L25" s="10">
        <v>0</v>
      </c>
      <c r="M25" s="10">
        <v>0</v>
      </c>
      <c r="N25" s="10">
        <v>0</v>
      </c>
      <c r="O25" s="15">
        <f t="shared" si="3"/>
        <v>0</v>
      </c>
    </row>
    <row r="26" spans="1:15" x14ac:dyDescent="0.35">
      <c r="A26" s="18" t="s">
        <v>52</v>
      </c>
      <c r="B26" s="10">
        <v>0</v>
      </c>
      <c r="C26" s="10">
        <v>0</v>
      </c>
      <c r="D26" s="10">
        <v>0</v>
      </c>
      <c r="E26" s="10">
        <v>0</v>
      </c>
      <c r="F26" s="10">
        <v>0</v>
      </c>
      <c r="G26" s="10">
        <v>0</v>
      </c>
      <c r="H26" s="10">
        <v>0</v>
      </c>
      <c r="I26" s="10">
        <v>0</v>
      </c>
      <c r="J26" s="10">
        <v>0</v>
      </c>
      <c r="K26" s="10">
        <v>0</v>
      </c>
      <c r="L26" s="10">
        <v>0</v>
      </c>
      <c r="M26" s="10">
        <v>0</v>
      </c>
      <c r="N26" s="10">
        <v>0</v>
      </c>
      <c r="O26" s="15">
        <f t="shared" si="3"/>
        <v>0</v>
      </c>
    </row>
    <row r="27" spans="1:15" x14ac:dyDescent="0.35">
      <c r="A27" s="14" t="s">
        <v>53</v>
      </c>
      <c r="B27" s="19">
        <f t="shared" ref="B27:O27" si="4">SUM(B17:B26)</f>
        <v>0</v>
      </c>
      <c r="C27" s="19">
        <f t="shared" si="4"/>
        <v>0</v>
      </c>
      <c r="D27" s="19">
        <f t="shared" si="4"/>
        <v>0</v>
      </c>
      <c r="E27" s="19">
        <f t="shared" si="4"/>
        <v>0</v>
      </c>
      <c r="F27" s="19">
        <f t="shared" si="4"/>
        <v>0</v>
      </c>
      <c r="G27" s="19">
        <f t="shared" si="4"/>
        <v>0</v>
      </c>
      <c r="H27" s="19">
        <f t="shared" si="4"/>
        <v>0</v>
      </c>
      <c r="I27" s="19">
        <f t="shared" si="4"/>
        <v>0</v>
      </c>
      <c r="J27" s="19">
        <f t="shared" si="4"/>
        <v>0</v>
      </c>
      <c r="K27" s="19">
        <f t="shared" si="4"/>
        <v>0</v>
      </c>
      <c r="L27" s="19">
        <f t="shared" si="4"/>
        <v>0</v>
      </c>
      <c r="M27" s="19">
        <f t="shared" si="4"/>
        <v>0</v>
      </c>
      <c r="N27" s="19">
        <f t="shared" si="4"/>
        <v>0</v>
      </c>
      <c r="O27" s="19">
        <f t="shared" si="4"/>
        <v>0</v>
      </c>
    </row>
    <row r="28" spans="1:15" x14ac:dyDescent="0.35">
      <c r="A28" s="14" t="s">
        <v>54</v>
      </c>
      <c r="B28" s="19">
        <f t="shared" ref="B28:O28" si="5">B15-B27</f>
        <v>0</v>
      </c>
      <c r="C28" s="19">
        <f t="shared" si="5"/>
        <v>0</v>
      </c>
      <c r="D28" s="19">
        <f t="shared" si="5"/>
        <v>0</v>
      </c>
      <c r="E28" s="19">
        <f t="shared" si="5"/>
        <v>0</v>
      </c>
      <c r="F28" s="19">
        <f t="shared" si="5"/>
        <v>0</v>
      </c>
      <c r="G28" s="19">
        <f t="shared" si="5"/>
        <v>0</v>
      </c>
      <c r="H28" s="19">
        <f t="shared" si="5"/>
        <v>0</v>
      </c>
      <c r="I28" s="19">
        <f t="shared" si="5"/>
        <v>0</v>
      </c>
      <c r="J28" s="19">
        <f t="shared" si="5"/>
        <v>0</v>
      </c>
      <c r="K28" s="19">
        <f t="shared" si="5"/>
        <v>0</v>
      </c>
      <c r="L28" s="19">
        <f t="shared" si="5"/>
        <v>0</v>
      </c>
      <c r="M28" s="19">
        <f t="shared" si="5"/>
        <v>0</v>
      </c>
      <c r="N28" s="19">
        <f t="shared" si="5"/>
        <v>0</v>
      </c>
      <c r="O28" s="19">
        <f t="shared" si="5"/>
        <v>0</v>
      </c>
    </row>
    <row r="29" spans="1:15" x14ac:dyDescent="0.35">
      <c r="A29" s="14" t="s">
        <v>55</v>
      </c>
      <c r="B29" s="19">
        <f t="shared" ref="B29:N29" si="6">B9+B28</f>
        <v>0</v>
      </c>
      <c r="C29" s="19">
        <f t="shared" si="6"/>
        <v>0</v>
      </c>
      <c r="D29" s="19">
        <f t="shared" si="6"/>
        <v>0</v>
      </c>
      <c r="E29" s="19">
        <f t="shared" si="6"/>
        <v>0</v>
      </c>
      <c r="F29" s="19">
        <f t="shared" si="6"/>
        <v>0</v>
      </c>
      <c r="G29" s="19">
        <f t="shared" si="6"/>
        <v>0</v>
      </c>
      <c r="H29" s="19">
        <f t="shared" si="6"/>
        <v>0</v>
      </c>
      <c r="I29" s="19">
        <f t="shared" si="6"/>
        <v>0</v>
      </c>
      <c r="J29" s="19">
        <f t="shared" si="6"/>
        <v>0</v>
      </c>
      <c r="K29" s="19">
        <f t="shared" si="6"/>
        <v>0</v>
      </c>
      <c r="L29" s="19">
        <f t="shared" si="6"/>
        <v>0</v>
      </c>
      <c r="M29" s="19">
        <f t="shared" si="6"/>
        <v>0</v>
      </c>
      <c r="N29" s="19">
        <f t="shared" si="6"/>
        <v>0</v>
      </c>
      <c r="O29" s="19">
        <f>N29</f>
        <v>0</v>
      </c>
    </row>
    <row r="30" spans="1:15" x14ac:dyDescent="0.35">
      <c r="A30" s="18" t="s">
        <v>56</v>
      </c>
      <c r="B30" s="15">
        <f t="shared" ref="B30:O30" si="7">$B$4</f>
        <v>0</v>
      </c>
      <c r="C30" s="15">
        <f t="shared" si="7"/>
        <v>0</v>
      </c>
      <c r="D30" s="15">
        <f t="shared" si="7"/>
        <v>0</v>
      </c>
      <c r="E30" s="15">
        <f t="shared" si="7"/>
        <v>0</v>
      </c>
      <c r="F30" s="15">
        <f t="shared" si="7"/>
        <v>0</v>
      </c>
      <c r="G30" s="15">
        <f t="shared" si="7"/>
        <v>0</v>
      </c>
      <c r="H30" s="15">
        <f t="shared" si="7"/>
        <v>0</v>
      </c>
      <c r="I30" s="15">
        <f t="shared" si="7"/>
        <v>0</v>
      </c>
      <c r="J30" s="15">
        <f t="shared" si="7"/>
        <v>0</v>
      </c>
      <c r="K30" s="15">
        <f t="shared" si="7"/>
        <v>0</v>
      </c>
      <c r="L30" s="15">
        <f t="shared" si="7"/>
        <v>0</v>
      </c>
      <c r="M30" s="15">
        <f t="shared" si="7"/>
        <v>0</v>
      </c>
      <c r="N30" s="15">
        <f t="shared" si="7"/>
        <v>0</v>
      </c>
      <c r="O30" s="15">
        <f t="shared" si="7"/>
        <v>0</v>
      </c>
    </row>
    <row r="31" spans="1:15" x14ac:dyDescent="0.35">
      <c r="A31" s="14" t="s">
        <v>57</v>
      </c>
      <c r="B31" s="19">
        <f t="shared" ref="B31:N31" si="8">B29-B30</f>
        <v>0</v>
      </c>
      <c r="C31" s="19">
        <f t="shared" si="8"/>
        <v>0</v>
      </c>
      <c r="D31" s="19">
        <f t="shared" si="8"/>
        <v>0</v>
      </c>
      <c r="E31" s="19">
        <f t="shared" si="8"/>
        <v>0</v>
      </c>
      <c r="F31" s="19">
        <f t="shared" si="8"/>
        <v>0</v>
      </c>
      <c r="G31" s="19">
        <f t="shared" si="8"/>
        <v>0</v>
      </c>
      <c r="H31" s="19">
        <f t="shared" si="8"/>
        <v>0</v>
      </c>
      <c r="I31" s="19">
        <f t="shared" si="8"/>
        <v>0</v>
      </c>
      <c r="J31" s="19">
        <f t="shared" si="8"/>
        <v>0</v>
      </c>
      <c r="K31" s="19">
        <f t="shared" si="8"/>
        <v>0</v>
      </c>
      <c r="L31" s="19">
        <f t="shared" si="8"/>
        <v>0</v>
      </c>
      <c r="M31" s="19">
        <f t="shared" si="8"/>
        <v>0</v>
      </c>
      <c r="N31" s="19">
        <f t="shared" si="8"/>
        <v>0</v>
      </c>
      <c r="O31" s="19">
        <f>MIN(B31:N31)</f>
        <v>0</v>
      </c>
    </row>
    <row r="32" spans="1:15" x14ac:dyDescent="0.35">
      <c r="A32" s="18" t="s">
        <v>58</v>
      </c>
      <c r="B32" s="20" t="str">
        <f t="shared" ref="B32:N32" si="9">IF(B29&lt;0,"Negative",IF(B29&lt;$B$4,"Below floor",""))</f>
        <v/>
      </c>
      <c r="C32" s="20" t="str">
        <f t="shared" si="9"/>
        <v/>
      </c>
      <c r="D32" s="20" t="str">
        <f t="shared" si="9"/>
        <v/>
      </c>
      <c r="E32" s="20" t="str">
        <f t="shared" si="9"/>
        <v/>
      </c>
      <c r="F32" s="20" t="str">
        <f t="shared" si="9"/>
        <v/>
      </c>
      <c r="G32" s="20" t="str">
        <f t="shared" si="9"/>
        <v/>
      </c>
      <c r="H32" s="20" t="str">
        <f t="shared" si="9"/>
        <v/>
      </c>
      <c r="I32" s="20" t="str">
        <f t="shared" si="9"/>
        <v/>
      </c>
      <c r="J32" s="20" t="str">
        <f t="shared" si="9"/>
        <v/>
      </c>
      <c r="K32" s="20" t="str">
        <f t="shared" si="9"/>
        <v/>
      </c>
      <c r="L32" s="20" t="str">
        <f t="shared" si="9"/>
        <v/>
      </c>
      <c r="M32" s="20" t="str">
        <f t="shared" si="9"/>
        <v/>
      </c>
      <c r="N32" s="20" t="str">
        <f t="shared" si="9"/>
        <v/>
      </c>
      <c r="O32" s="21" t="s">
        <v>59</v>
      </c>
    </row>
    <row r="34" spans="1:1" x14ac:dyDescent="0.35">
      <c r="A34" s="6" t="s">
        <v>60</v>
      </c>
    </row>
    <row r="35" spans="1:1" x14ac:dyDescent="0.35">
      <c r="A35" s="8" t="s">
        <v>61</v>
      </c>
    </row>
    <row r="36" spans="1:1" x14ac:dyDescent="0.35">
      <c r="A36" s="8" t="s">
        <v>62</v>
      </c>
    </row>
  </sheetData>
  <conditionalFormatting sqref="B29:N29">
    <cfRule type="expression" dxfId="8" priority="1">
      <formula>B29&lt;$B$4</formula>
    </cfRule>
    <cfRule type="expression" dxfId="7" priority="2">
      <formula>B29&gt;=$B$4</formula>
    </cfRule>
  </conditionalFormatting>
  <conditionalFormatting sqref="B31:O31">
    <cfRule type="cellIs" dxfId="6" priority="3" operator="lessThan">
      <formula>0</formula>
    </cfRule>
  </conditionalFormatting>
  <pageMargins left="0.75" right="0.75" top="1" bottom="1" header="0.5" footer="0.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36"/>
  <sheetViews>
    <sheetView showGridLines="0" workbookViewId="0">
      <pane xSplit="1" ySplit="7" topLeftCell="B8" activePane="bottomRight" state="frozen"/>
      <selection pane="topRight"/>
      <selection pane="bottomLeft"/>
      <selection pane="bottomRight" activeCell="B8" sqref="B8"/>
    </sheetView>
  </sheetViews>
  <sheetFormatPr defaultRowHeight="14.5" x14ac:dyDescent="0.35"/>
  <cols>
    <col min="1" max="1" width="38" customWidth="1"/>
    <col min="2" max="14" width="11.453125" customWidth="1"/>
    <col min="15" max="15" width="13" customWidth="1"/>
  </cols>
  <sheetData>
    <row r="1" spans="1:15" ht="20" x14ac:dyDescent="0.4">
      <c r="A1" s="5" t="s">
        <v>14</v>
      </c>
    </row>
    <row r="2" spans="1:15" x14ac:dyDescent="0.35">
      <c r="A2" s="6" t="s">
        <v>15</v>
      </c>
      <c r="B2" s="7" t="s">
        <v>63</v>
      </c>
      <c r="F2" s="22" t="s">
        <v>12</v>
      </c>
    </row>
    <row r="3" spans="1:15" x14ac:dyDescent="0.35">
      <c r="A3" s="6" t="s">
        <v>17</v>
      </c>
      <c r="B3" s="9">
        <v>46272</v>
      </c>
    </row>
    <row r="4" spans="1:15" x14ac:dyDescent="0.35">
      <c r="A4" s="6" t="s">
        <v>18</v>
      </c>
      <c r="B4" s="10">
        <v>90000</v>
      </c>
    </row>
    <row r="6" spans="1:15" x14ac:dyDescent="0.35">
      <c r="A6" s="11" t="s">
        <v>19</v>
      </c>
      <c r="B6" s="12" t="s">
        <v>20</v>
      </c>
      <c r="C6" s="12" t="s">
        <v>21</v>
      </c>
      <c r="D6" s="12" t="s">
        <v>22</v>
      </c>
      <c r="E6" s="12" t="s">
        <v>23</v>
      </c>
      <c r="F6" s="12" t="s">
        <v>24</v>
      </c>
      <c r="G6" s="12" t="s">
        <v>25</v>
      </c>
      <c r="H6" s="12" t="s">
        <v>26</v>
      </c>
      <c r="I6" s="12" t="s">
        <v>27</v>
      </c>
      <c r="J6" s="12" t="s">
        <v>28</v>
      </c>
      <c r="K6" s="12" t="s">
        <v>29</v>
      </c>
      <c r="L6" s="12" t="s">
        <v>30</v>
      </c>
      <c r="M6" s="12" t="s">
        <v>31</v>
      </c>
      <c r="N6" s="12" t="s">
        <v>32</v>
      </c>
      <c r="O6" s="12" t="s">
        <v>33</v>
      </c>
    </row>
    <row r="7" spans="1:15" x14ac:dyDescent="0.35">
      <c r="A7" s="6" t="s">
        <v>34</v>
      </c>
      <c r="B7" s="13">
        <f>$B$3</f>
        <v>46272</v>
      </c>
      <c r="C7" s="13">
        <f t="shared" ref="C7:N7" si="0">B7+7</f>
        <v>46279</v>
      </c>
      <c r="D7" s="13">
        <f t="shared" si="0"/>
        <v>46286</v>
      </c>
      <c r="E7" s="13">
        <f t="shared" si="0"/>
        <v>46293</v>
      </c>
      <c r="F7" s="13">
        <f t="shared" si="0"/>
        <v>46300</v>
      </c>
      <c r="G7" s="13">
        <f t="shared" si="0"/>
        <v>46307</v>
      </c>
      <c r="H7" s="13">
        <f t="shared" si="0"/>
        <v>46314</v>
      </c>
      <c r="I7" s="13">
        <f t="shared" si="0"/>
        <v>46321</v>
      </c>
      <c r="J7" s="13">
        <f t="shared" si="0"/>
        <v>46328</v>
      </c>
      <c r="K7" s="13">
        <f t="shared" si="0"/>
        <v>46335</v>
      </c>
      <c r="L7" s="13">
        <f t="shared" si="0"/>
        <v>46342</v>
      </c>
      <c r="M7" s="13">
        <f t="shared" si="0"/>
        <v>46349</v>
      </c>
      <c r="N7" s="13">
        <f t="shared" si="0"/>
        <v>46356</v>
      </c>
    </row>
    <row r="9" spans="1:15" x14ac:dyDescent="0.35">
      <c r="A9" s="14" t="s">
        <v>35</v>
      </c>
      <c r="B9" s="10">
        <v>212000</v>
      </c>
      <c r="C9" s="15">
        <f t="shared" ref="C9:N9" si="1">B29</f>
        <v>176000</v>
      </c>
      <c r="D9" s="15">
        <f t="shared" si="1"/>
        <v>202000</v>
      </c>
      <c r="E9" s="15">
        <f t="shared" si="1"/>
        <v>176000</v>
      </c>
      <c r="F9" s="15">
        <f t="shared" si="1"/>
        <v>208000</v>
      </c>
      <c r="G9" s="15">
        <f t="shared" si="1"/>
        <v>152000</v>
      </c>
      <c r="H9" s="15">
        <f t="shared" si="1"/>
        <v>140000</v>
      </c>
      <c r="I9" s="15">
        <f t="shared" si="1"/>
        <v>95000</v>
      </c>
      <c r="J9" s="15">
        <f t="shared" si="1"/>
        <v>57000</v>
      </c>
      <c r="K9" s="15">
        <f t="shared" si="1"/>
        <v>3000</v>
      </c>
      <c r="L9" s="15">
        <f t="shared" si="1"/>
        <v>14000</v>
      </c>
      <c r="M9" s="15">
        <f t="shared" si="1"/>
        <v>-34000</v>
      </c>
      <c r="N9" s="15">
        <f t="shared" si="1"/>
        <v>-22000</v>
      </c>
      <c r="O9" s="15">
        <f>B9</f>
        <v>212000</v>
      </c>
    </row>
    <row r="10" spans="1:15" x14ac:dyDescent="0.35">
      <c r="A10" s="16" t="s">
        <v>36</v>
      </c>
      <c r="B10" s="17"/>
      <c r="C10" s="17"/>
      <c r="D10" s="17"/>
      <c r="E10" s="17"/>
      <c r="F10" s="17"/>
      <c r="G10" s="17"/>
      <c r="H10" s="17"/>
      <c r="I10" s="17"/>
      <c r="J10" s="17"/>
      <c r="K10" s="17"/>
      <c r="L10" s="17"/>
      <c r="M10" s="17"/>
      <c r="N10" s="17"/>
      <c r="O10" s="17"/>
    </row>
    <row r="11" spans="1:15" x14ac:dyDescent="0.35">
      <c r="A11" s="18" t="s">
        <v>37</v>
      </c>
      <c r="B11" s="10">
        <v>96000</v>
      </c>
      <c r="C11" s="10">
        <v>88000</v>
      </c>
      <c r="D11" s="10">
        <v>92000</v>
      </c>
      <c r="E11" s="10">
        <v>84000</v>
      </c>
      <c r="F11" s="10">
        <v>79000</v>
      </c>
      <c r="G11" s="10">
        <v>74000</v>
      </c>
      <c r="H11" s="10">
        <v>71000</v>
      </c>
      <c r="I11" s="10">
        <v>66000</v>
      </c>
      <c r="J11" s="10">
        <v>64000</v>
      </c>
      <c r="K11" s="10">
        <v>61000</v>
      </c>
      <c r="L11" s="10">
        <v>60000</v>
      </c>
      <c r="M11" s="10">
        <v>56000</v>
      </c>
      <c r="N11" s="10">
        <v>58000</v>
      </c>
      <c r="O11" s="15">
        <f>SUM(B11:N11)</f>
        <v>949000</v>
      </c>
    </row>
    <row r="12" spans="1:15" x14ac:dyDescent="0.35">
      <c r="A12" s="18" t="s">
        <v>38</v>
      </c>
      <c r="B12" s="10">
        <v>0</v>
      </c>
      <c r="C12" s="10">
        <v>0</v>
      </c>
      <c r="D12" s="10">
        <v>0</v>
      </c>
      <c r="E12" s="10">
        <v>0</v>
      </c>
      <c r="F12" s="10">
        <v>0</v>
      </c>
      <c r="G12" s="10">
        <v>0</v>
      </c>
      <c r="H12" s="10">
        <v>0</v>
      </c>
      <c r="I12" s="10">
        <v>0</v>
      </c>
      <c r="J12" s="10">
        <v>0</v>
      </c>
      <c r="K12" s="10">
        <v>0</v>
      </c>
      <c r="L12" s="10">
        <v>0</v>
      </c>
      <c r="M12" s="10">
        <v>0</v>
      </c>
      <c r="N12" s="10">
        <v>0</v>
      </c>
      <c r="O12" s="15">
        <f>SUM(B12:N12)</f>
        <v>0</v>
      </c>
    </row>
    <row r="13" spans="1:15" x14ac:dyDescent="0.35">
      <c r="A13" s="18" t="s">
        <v>39</v>
      </c>
      <c r="B13" s="10">
        <v>0</v>
      </c>
      <c r="C13" s="10">
        <v>0</v>
      </c>
      <c r="D13" s="10">
        <v>0</v>
      </c>
      <c r="E13" s="10">
        <v>0</v>
      </c>
      <c r="F13" s="10">
        <v>0</v>
      </c>
      <c r="G13" s="10">
        <v>0</v>
      </c>
      <c r="H13" s="10">
        <v>0</v>
      </c>
      <c r="I13" s="10">
        <v>0</v>
      </c>
      <c r="J13" s="10">
        <v>0</v>
      </c>
      <c r="K13" s="10">
        <v>0</v>
      </c>
      <c r="L13" s="10">
        <v>0</v>
      </c>
      <c r="M13" s="10">
        <v>0</v>
      </c>
      <c r="N13" s="10">
        <v>0</v>
      </c>
      <c r="O13" s="15">
        <f>SUM(B13:N13)</f>
        <v>0</v>
      </c>
    </row>
    <row r="14" spans="1:15" x14ac:dyDescent="0.35">
      <c r="A14" s="18" t="s">
        <v>40</v>
      </c>
      <c r="B14" s="10">
        <v>0</v>
      </c>
      <c r="C14" s="10">
        <v>0</v>
      </c>
      <c r="D14" s="10">
        <v>0</v>
      </c>
      <c r="E14" s="10">
        <v>0</v>
      </c>
      <c r="F14" s="10">
        <v>0</v>
      </c>
      <c r="G14" s="10">
        <v>0</v>
      </c>
      <c r="H14" s="10">
        <v>0</v>
      </c>
      <c r="I14" s="10">
        <v>0</v>
      </c>
      <c r="J14" s="10">
        <v>0</v>
      </c>
      <c r="K14" s="10">
        <v>0</v>
      </c>
      <c r="L14" s="10">
        <v>0</v>
      </c>
      <c r="M14" s="10">
        <v>0</v>
      </c>
      <c r="N14" s="10">
        <v>0</v>
      </c>
      <c r="O14" s="15">
        <f>SUM(B14:N14)</f>
        <v>0</v>
      </c>
    </row>
    <row r="15" spans="1:15" x14ac:dyDescent="0.35">
      <c r="A15" s="14" t="s">
        <v>41</v>
      </c>
      <c r="B15" s="19">
        <f t="shared" ref="B15:O15" si="2">SUM(B11:B14)</f>
        <v>96000</v>
      </c>
      <c r="C15" s="19">
        <f t="shared" si="2"/>
        <v>88000</v>
      </c>
      <c r="D15" s="19">
        <f t="shared" si="2"/>
        <v>92000</v>
      </c>
      <c r="E15" s="19">
        <f t="shared" si="2"/>
        <v>84000</v>
      </c>
      <c r="F15" s="19">
        <f t="shared" si="2"/>
        <v>79000</v>
      </c>
      <c r="G15" s="19">
        <f t="shared" si="2"/>
        <v>74000</v>
      </c>
      <c r="H15" s="19">
        <f t="shared" si="2"/>
        <v>71000</v>
      </c>
      <c r="I15" s="19">
        <f t="shared" si="2"/>
        <v>66000</v>
      </c>
      <c r="J15" s="19">
        <f t="shared" si="2"/>
        <v>64000</v>
      </c>
      <c r="K15" s="19">
        <f t="shared" si="2"/>
        <v>61000</v>
      </c>
      <c r="L15" s="19">
        <f t="shared" si="2"/>
        <v>60000</v>
      </c>
      <c r="M15" s="19">
        <f t="shared" si="2"/>
        <v>56000</v>
      </c>
      <c r="N15" s="19">
        <f t="shared" si="2"/>
        <v>58000</v>
      </c>
      <c r="O15" s="19">
        <f t="shared" si="2"/>
        <v>949000</v>
      </c>
    </row>
    <row r="16" spans="1:15" x14ac:dyDescent="0.35">
      <c r="A16" s="16" t="s">
        <v>42</v>
      </c>
      <c r="B16" s="17"/>
      <c r="C16" s="17"/>
      <c r="D16" s="17"/>
      <c r="E16" s="17"/>
      <c r="F16" s="17"/>
      <c r="G16" s="17"/>
      <c r="H16" s="17"/>
      <c r="I16" s="17"/>
      <c r="J16" s="17"/>
      <c r="K16" s="17"/>
      <c r="L16" s="17"/>
      <c r="M16" s="17"/>
      <c r="N16" s="17"/>
      <c r="O16" s="17"/>
    </row>
    <row r="17" spans="1:15" x14ac:dyDescent="0.35">
      <c r="A17" s="18" t="s">
        <v>43</v>
      </c>
      <c r="B17" s="10">
        <v>78000</v>
      </c>
      <c r="C17" s="10">
        <v>0</v>
      </c>
      <c r="D17" s="10">
        <v>78000</v>
      </c>
      <c r="E17" s="10">
        <v>0</v>
      </c>
      <c r="F17" s="10">
        <v>78000</v>
      </c>
      <c r="G17" s="10">
        <v>0</v>
      </c>
      <c r="H17" s="10">
        <v>78000</v>
      </c>
      <c r="I17" s="10">
        <v>0</v>
      </c>
      <c r="J17" s="10">
        <v>78000</v>
      </c>
      <c r="K17" s="10">
        <v>0</v>
      </c>
      <c r="L17" s="10">
        <v>78000</v>
      </c>
      <c r="M17" s="10">
        <v>0</v>
      </c>
      <c r="N17" s="10">
        <v>78000</v>
      </c>
      <c r="O17" s="15">
        <f t="shared" ref="O17:O26" si="3">SUM(B17:N17)</f>
        <v>546000</v>
      </c>
    </row>
    <row r="18" spans="1:15" x14ac:dyDescent="0.35">
      <c r="A18" s="18" t="s">
        <v>44</v>
      </c>
      <c r="B18" s="10">
        <v>29300</v>
      </c>
      <c r="C18" s="10">
        <v>41000</v>
      </c>
      <c r="D18" s="10">
        <v>31000</v>
      </c>
      <c r="E18" s="10">
        <v>43000</v>
      </c>
      <c r="F18" s="10">
        <v>32300</v>
      </c>
      <c r="G18" s="10">
        <v>41000</v>
      </c>
      <c r="H18" s="10">
        <v>29000</v>
      </c>
      <c r="I18" s="10">
        <v>37000</v>
      </c>
      <c r="J18" s="10">
        <v>15300</v>
      </c>
      <c r="K18" s="10">
        <v>29000</v>
      </c>
      <c r="L18" s="10">
        <v>21000</v>
      </c>
      <c r="M18" s="10">
        <v>35000</v>
      </c>
      <c r="N18" s="10">
        <v>18100</v>
      </c>
      <c r="O18" s="15">
        <f t="shared" si="3"/>
        <v>402000</v>
      </c>
    </row>
    <row r="19" spans="1:15" x14ac:dyDescent="0.35">
      <c r="A19" s="18" t="s">
        <v>45</v>
      </c>
      <c r="B19" s="10">
        <v>3000</v>
      </c>
      <c r="C19" s="10">
        <v>3000</v>
      </c>
      <c r="D19" s="10">
        <v>3000</v>
      </c>
      <c r="E19" s="10">
        <v>3000</v>
      </c>
      <c r="F19" s="10">
        <v>3000</v>
      </c>
      <c r="G19" s="10">
        <v>3000</v>
      </c>
      <c r="H19" s="10">
        <v>3000</v>
      </c>
      <c r="I19" s="10">
        <v>3000</v>
      </c>
      <c r="J19" s="10">
        <v>3000</v>
      </c>
      <c r="K19" s="10">
        <v>3000</v>
      </c>
      <c r="L19" s="10">
        <v>3000</v>
      </c>
      <c r="M19" s="10">
        <v>3000</v>
      </c>
      <c r="N19" s="10">
        <v>2000</v>
      </c>
      <c r="O19" s="15">
        <f t="shared" si="3"/>
        <v>38000</v>
      </c>
    </row>
    <row r="20" spans="1:15" x14ac:dyDescent="0.35">
      <c r="A20" s="18" t="s">
        <v>46</v>
      </c>
      <c r="B20" s="10">
        <v>9500</v>
      </c>
      <c r="C20" s="10">
        <v>0</v>
      </c>
      <c r="D20" s="10">
        <v>0</v>
      </c>
      <c r="E20" s="10">
        <v>0</v>
      </c>
      <c r="F20" s="10">
        <v>9500</v>
      </c>
      <c r="G20" s="10">
        <v>0</v>
      </c>
      <c r="H20" s="10">
        <v>0</v>
      </c>
      <c r="I20" s="10">
        <v>0</v>
      </c>
      <c r="J20" s="10">
        <v>9500</v>
      </c>
      <c r="K20" s="10">
        <v>0</v>
      </c>
      <c r="L20" s="10">
        <v>0</v>
      </c>
      <c r="M20" s="10">
        <v>0</v>
      </c>
      <c r="N20" s="10">
        <v>9500</v>
      </c>
      <c r="O20" s="15">
        <f t="shared" si="3"/>
        <v>38000</v>
      </c>
    </row>
    <row r="21" spans="1:15" x14ac:dyDescent="0.35">
      <c r="A21" s="18" t="s">
        <v>47</v>
      </c>
      <c r="B21" s="10">
        <v>6200</v>
      </c>
      <c r="C21" s="10">
        <v>0</v>
      </c>
      <c r="D21" s="10">
        <v>0</v>
      </c>
      <c r="E21" s="10">
        <v>0</v>
      </c>
      <c r="F21" s="10">
        <v>6200</v>
      </c>
      <c r="G21" s="10">
        <v>0</v>
      </c>
      <c r="H21" s="10">
        <v>0</v>
      </c>
      <c r="I21" s="10">
        <v>0</v>
      </c>
      <c r="J21" s="10">
        <v>6200</v>
      </c>
      <c r="K21" s="10">
        <v>0</v>
      </c>
      <c r="L21" s="10">
        <v>0</v>
      </c>
      <c r="M21" s="10">
        <v>0</v>
      </c>
      <c r="N21" s="10">
        <v>6200</v>
      </c>
      <c r="O21" s="15">
        <f t="shared" si="3"/>
        <v>24800</v>
      </c>
    </row>
    <row r="22" spans="1:15" x14ac:dyDescent="0.35">
      <c r="A22" s="18" t="s">
        <v>48</v>
      </c>
      <c r="B22" s="10">
        <v>0</v>
      </c>
      <c r="C22" s="10">
        <v>0</v>
      </c>
      <c r="D22" s="10">
        <v>0</v>
      </c>
      <c r="E22" s="10">
        <v>0</v>
      </c>
      <c r="F22" s="10">
        <v>0</v>
      </c>
      <c r="G22" s="10">
        <v>24000</v>
      </c>
      <c r="H22" s="10">
        <v>0</v>
      </c>
      <c r="I22" s="10">
        <v>0</v>
      </c>
      <c r="J22" s="10">
        <v>0</v>
      </c>
      <c r="K22" s="10">
        <v>0</v>
      </c>
      <c r="L22" s="10">
        <v>0</v>
      </c>
      <c r="M22" s="10">
        <v>0</v>
      </c>
      <c r="N22" s="10">
        <v>0</v>
      </c>
      <c r="O22" s="15">
        <f t="shared" si="3"/>
        <v>24000</v>
      </c>
    </row>
    <row r="23" spans="1:15" x14ac:dyDescent="0.35">
      <c r="A23" s="18" t="s">
        <v>49</v>
      </c>
      <c r="B23" s="10">
        <v>0</v>
      </c>
      <c r="C23" s="10">
        <v>12000</v>
      </c>
      <c r="D23" s="10">
        <v>0</v>
      </c>
      <c r="E23" s="10">
        <v>0</v>
      </c>
      <c r="F23" s="10">
        <v>0</v>
      </c>
      <c r="G23" s="10">
        <v>12000</v>
      </c>
      <c r="H23" s="10">
        <v>0</v>
      </c>
      <c r="I23" s="10">
        <v>0</v>
      </c>
      <c r="J23" s="10">
        <v>0</v>
      </c>
      <c r="K23" s="10">
        <v>12000</v>
      </c>
      <c r="L23" s="10">
        <v>0</v>
      </c>
      <c r="M23" s="10">
        <v>0</v>
      </c>
      <c r="N23" s="10">
        <v>0</v>
      </c>
      <c r="O23" s="15">
        <f t="shared" si="3"/>
        <v>36000</v>
      </c>
    </row>
    <row r="24" spans="1:15" x14ac:dyDescent="0.35">
      <c r="A24" s="18" t="s">
        <v>50</v>
      </c>
      <c r="B24" s="10">
        <v>0</v>
      </c>
      <c r="C24" s="10">
        <v>0</v>
      </c>
      <c r="D24" s="10">
        <v>0</v>
      </c>
      <c r="E24" s="10">
        <v>0</v>
      </c>
      <c r="F24" s="10">
        <v>0</v>
      </c>
      <c r="G24" s="10">
        <v>0</v>
      </c>
      <c r="H24" s="10">
        <v>0</v>
      </c>
      <c r="I24" s="10">
        <v>58000</v>
      </c>
      <c r="J24" s="10">
        <v>0</v>
      </c>
      <c r="K24" s="10">
        <v>0</v>
      </c>
      <c r="L24" s="10">
        <v>0</v>
      </c>
      <c r="M24" s="10">
        <v>0</v>
      </c>
      <c r="N24" s="10">
        <v>0</v>
      </c>
      <c r="O24" s="15">
        <f t="shared" si="3"/>
        <v>58000</v>
      </c>
    </row>
    <row r="25" spans="1:15" x14ac:dyDescent="0.35">
      <c r="A25" s="18" t="s">
        <v>51</v>
      </c>
      <c r="B25" s="10">
        <v>0</v>
      </c>
      <c r="C25" s="10">
        <v>0</v>
      </c>
      <c r="D25" s="10">
        <v>0</v>
      </c>
      <c r="E25" s="10">
        <v>0</v>
      </c>
      <c r="F25" s="10">
        <v>0</v>
      </c>
      <c r="G25" s="10">
        <v>0</v>
      </c>
      <c r="H25" s="10">
        <v>0</v>
      </c>
      <c r="I25" s="10">
        <v>0</v>
      </c>
      <c r="J25" s="10">
        <v>0</v>
      </c>
      <c r="K25" s="10">
        <v>0</v>
      </c>
      <c r="L25" s="10">
        <v>0</v>
      </c>
      <c r="M25" s="10">
        <v>0</v>
      </c>
      <c r="N25" s="10">
        <v>0</v>
      </c>
      <c r="O25" s="15">
        <f t="shared" si="3"/>
        <v>0</v>
      </c>
    </row>
    <row r="26" spans="1:15" x14ac:dyDescent="0.35">
      <c r="A26" s="18" t="s">
        <v>52</v>
      </c>
      <c r="B26" s="10">
        <v>6000</v>
      </c>
      <c r="C26" s="10">
        <v>6000</v>
      </c>
      <c r="D26" s="10">
        <v>6000</v>
      </c>
      <c r="E26" s="10">
        <v>6000</v>
      </c>
      <c r="F26" s="10">
        <v>6000</v>
      </c>
      <c r="G26" s="10">
        <v>6000</v>
      </c>
      <c r="H26" s="10">
        <v>6000</v>
      </c>
      <c r="I26" s="10">
        <v>6000</v>
      </c>
      <c r="J26" s="10">
        <v>6000</v>
      </c>
      <c r="K26" s="10">
        <v>6000</v>
      </c>
      <c r="L26" s="10">
        <v>6000</v>
      </c>
      <c r="M26" s="10">
        <v>6000</v>
      </c>
      <c r="N26" s="10">
        <v>6200</v>
      </c>
      <c r="O26" s="15">
        <f t="shared" si="3"/>
        <v>78200</v>
      </c>
    </row>
    <row r="27" spans="1:15" x14ac:dyDescent="0.35">
      <c r="A27" s="14" t="s">
        <v>53</v>
      </c>
      <c r="B27" s="19">
        <f t="shared" ref="B27:O27" si="4">SUM(B17:B26)</f>
        <v>132000</v>
      </c>
      <c r="C27" s="19">
        <f t="shared" si="4"/>
        <v>62000</v>
      </c>
      <c r="D27" s="19">
        <f t="shared" si="4"/>
        <v>118000</v>
      </c>
      <c r="E27" s="19">
        <f t="shared" si="4"/>
        <v>52000</v>
      </c>
      <c r="F27" s="19">
        <f t="shared" si="4"/>
        <v>135000</v>
      </c>
      <c r="G27" s="19">
        <f t="shared" si="4"/>
        <v>86000</v>
      </c>
      <c r="H27" s="19">
        <f t="shared" si="4"/>
        <v>116000</v>
      </c>
      <c r="I27" s="19">
        <f t="shared" si="4"/>
        <v>104000</v>
      </c>
      <c r="J27" s="19">
        <f t="shared" si="4"/>
        <v>118000</v>
      </c>
      <c r="K27" s="19">
        <f t="shared" si="4"/>
        <v>50000</v>
      </c>
      <c r="L27" s="19">
        <f t="shared" si="4"/>
        <v>108000</v>
      </c>
      <c r="M27" s="19">
        <f t="shared" si="4"/>
        <v>44000</v>
      </c>
      <c r="N27" s="19">
        <f t="shared" si="4"/>
        <v>120000</v>
      </c>
      <c r="O27" s="19">
        <f t="shared" si="4"/>
        <v>1245000</v>
      </c>
    </row>
    <row r="28" spans="1:15" x14ac:dyDescent="0.35">
      <c r="A28" s="14" t="s">
        <v>54</v>
      </c>
      <c r="B28" s="19">
        <f t="shared" ref="B28:O28" si="5">B15-B27</f>
        <v>-36000</v>
      </c>
      <c r="C28" s="19">
        <f t="shared" si="5"/>
        <v>26000</v>
      </c>
      <c r="D28" s="19">
        <f t="shared" si="5"/>
        <v>-26000</v>
      </c>
      <c r="E28" s="19">
        <f t="shared" si="5"/>
        <v>32000</v>
      </c>
      <c r="F28" s="19">
        <f t="shared" si="5"/>
        <v>-56000</v>
      </c>
      <c r="G28" s="19">
        <f t="shared" si="5"/>
        <v>-12000</v>
      </c>
      <c r="H28" s="19">
        <f t="shared" si="5"/>
        <v>-45000</v>
      </c>
      <c r="I28" s="19">
        <f t="shared" si="5"/>
        <v>-38000</v>
      </c>
      <c r="J28" s="19">
        <f t="shared" si="5"/>
        <v>-54000</v>
      </c>
      <c r="K28" s="19">
        <f t="shared" si="5"/>
        <v>11000</v>
      </c>
      <c r="L28" s="19">
        <f t="shared" si="5"/>
        <v>-48000</v>
      </c>
      <c r="M28" s="19">
        <f t="shared" si="5"/>
        <v>12000</v>
      </c>
      <c r="N28" s="19">
        <f t="shared" si="5"/>
        <v>-62000</v>
      </c>
      <c r="O28" s="19">
        <f t="shared" si="5"/>
        <v>-296000</v>
      </c>
    </row>
    <row r="29" spans="1:15" x14ac:dyDescent="0.35">
      <c r="A29" s="14" t="s">
        <v>55</v>
      </c>
      <c r="B29" s="19">
        <f t="shared" ref="B29:N29" si="6">B9+B28</f>
        <v>176000</v>
      </c>
      <c r="C29" s="19">
        <f t="shared" si="6"/>
        <v>202000</v>
      </c>
      <c r="D29" s="19">
        <f t="shared" si="6"/>
        <v>176000</v>
      </c>
      <c r="E29" s="19">
        <f t="shared" si="6"/>
        <v>208000</v>
      </c>
      <c r="F29" s="19">
        <f t="shared" si="6"/>
        <v>152000</v>
      </c>
      <c r="G29" s="19">
        <f t="shared" si="6"/>
        <v>140000</v>
      </c>
      <c r="H29" s="19">
        <f t="shared" si="6"/>
        <v>95000</v>
      </c>
      <c r="I29" s="19">
        <f t="shared" si="6"/>
        <v>57000</v>
      </c>
      <c r="J29" s="19">
        <f t="shared" si="6"/>
        <v>3000</v>
      </c>
      <c r="K29" s="19">
        <f t="shared" si="6"/>
        <v>14000</v>
      </c>
      <c r="L29" s="19">
        <f t="shared" si="6"/>
        <v>-34000</v>
      </c>
      <c r="M29" s="19">
        <f t="shared" si="6"/>
        <v>-22000</v>
      </c>
      <c r="N29" s="19">
        <f t="shared" si="6"/>
        <v>-84000</v>
      </c>
      <c r="O29" s="19">
        <f>N29</f>
        <v>-84000</v>
      </c>
    </row>
    <row r="30" spans="1:15" x14ac:dyDescent="0.35">
      <c r="A30" s="18" t="s">
        <v>56</v>
      </c>
      <c r="B30" s="15">
        <f t="shared" ref="B30:O30" si="7">$B$4</f>
        <v>90000</v>
      </c>
      <c r="C30" s="15">
        <f t="shared" si="7"/>
        <v>90000</v>
      </c>
      <c r="D30" s="15">
        <f t="shared" si="7"/>
        <v>90000</v>
      </c>
      <c r="E30" s="15">
        <f t="shared" si="7"/>
        <v>90000</v>
      </c>
      <c r="F30" s="15">
        <f t="shared" si="7"/>
        <v>90000</v>
      </c>
      <c r="G30" s="15">
        <f t="shared" si="7"/>
        <v>90000</v>
      </c>
      <c r="H30" s="15">
        <f t="shared" si="7"/>
        <v>90000</v>
      </c>
      <c r="I30" s="15">
        <f t="shared" si="7"/>
        <v>90000</v>
      </c>
      <c r="J30" s="15">
        <f t="shared" si="7"/>
        <v>90000</v>
      </c>
      <c r="K30" s="15">
        <f t="shared" si="7"/>
        <v>90000</v>
      </c>
      <c r="L30" s="15">
        <f t="shared" si="7"/>
        <v>90000</v>
      </c>
      <c r="M30" s="15">
        <f t="shared" si="7"/>
        <v>90000</v>
      </c>
      <c r="N30" s="15">
        <f t="shared" si="7"/>
        <v>90000</v>
      </c>
      <c r="O30" s="15">
        <f t="shared" si="7"/>
        <v>90000</v>
      </c>
    </row>
    <row r="31" spans="1:15" x14ac:dyDescent="0.35">
      <c r="A31" s="14" t="s">
        <v>57</v>
      </c>
      <c r="B31" s="19">
        <f t="shared" ref="B31:N31" si="8">B29-B30</f>
        <v>86000</v>
      </c>
      <c r="C31" s="19">
        <f t="shared" si="8"/>
        <v>112000</v>
      </c>
      <c r="D31" s="19">
        <f t="shared" si="8"/>
        <v>86000</v>
      </c>
      <c r="E31" s="19">
        <f t="shared" si="8"/>
        <v>118000</v>
      </c>
      <c r="F31" s="19">
        <f t="shared" si="8"/>
        <v>62000</v>
      </c>
      <c r="G31" s="19">
        <f t="shared" si="8"/>
        <v>50000</v>
      </c>
      <c r="H31" s="19">
        <f t="shared" si="8"/>
        <v>5000</v>
      </c>
      <c r="I31" s="19">
        <f t="shared" si="8"/>
        <v>-33000</v>
      </c>
      <c r="J31" s="19">
        <f t="shared" si="8"/>
        <v>-87000</v>
      </c>
      <c r="K31" s="19">
        <f t="shared" si="8"/>
        <v>-76000</v>
      </c>
      <c r="L31" s="19">
        <f t="shared" si="8"/>
        <v>-124000</v>
      </c>
      <c r="M31" s="19">
        <f t="shared" si="8"/>
        <v>-112000</v>
      </c>
      <c r="N31" s="19">
        <f t="shared" si="8"/>
        <v>-174000</v>
      </c>
      <c r="O31" s="19">
        <f>MIN(B31:N31)</f>
        <v>-174000</v>
      </c>
    </row>
    <row r="32" spans="1:15" x14ac:dyDescent="0.35">
      <c r="A32" s="18" t="s">
        <v>58</v>
      </c>
      <c r="B32" s="20" t="str">
        <f t="shared" ref="B32:N32" si="9">IF(B29&lt;0,"Negative",IF(B29&lt;$B$4,"Below floor",""))</f>
        <v/>
      </c>
      <c r="C32" s="20" t="str">
        <f t="shared" si="9"/>
        <v/>
      </c>
      <c r="D32" s="20" t="str">
        <f t="shared" si="9"/>
        <v/>
      </c>
      <c r="E32" s="20" t="str">
        <f t="shared" si="9"/>
        <v/>
      </c>
      <c r="F32" s="20" t="str">
        <f t="shared" si="9"/>
        <v/>
      </c>
      <c r="G32" s="20" t="str">
        <f t="shared" si="9"/>
        <v/>
      </c>
      <c r="H32" s="20" t="str">
        <f t="shared" si="9"/>
        <v/>
      </c>
      <c r="I32" s="20" t="str">
        <f t="shared" si="9"/>
        <v>Below floor</v>
      </c>
      <c r="J32" s="20" t="str">
        <f t="shared" si="9"/>
        <v>Below floor</v>
      </c>
      <c r="K32" s="20" t="str">
        <f t="shared" si="9"/>
        <v>Below floor</v>
      </c>
      <c r="L32" s="20" t="str">
        <f t="shared" si="9"/>
        <v>Negative</v>
      </c>
      <c r="M32" s="20" t="str">
        <f t="shared" si="9"/>
        <v>Negative</v>
      </c>
      <c r="N32" s="20" t="str">
        <f t="shared" si="9"/>
        <v>Negative</v>
      </c>
      <c r="O32" s="21" t="s">
        <v>59</v>
      </c>
    </row>
    <row r="34" spans="1:1" x14ac:dyDescent="0.35">
      <c r="A34" s="6" t="s">
        <v>60</v>
      </c>
    </row>
    <row r="35" spans="1:1" x14ac:dyDescent="0.35">
      <c r="A35" s="8" t="s">
        <v>61</v>
      </c>
    </row>
    <row r="36" spans="1:1" x14ac:dyDescent="0.35">
      <c r="A36" s="8" t="s">
        <v>62</v>
      </c>
    </row>
  </sheetData>
  <conditionalFormatting sqref="B29:N29">
    <cfRule type="expression" dxfId="5" priority="1">
      <formula>B29&lt;$B$4</formula>
    </cfRule>
    <cfRule type="expression" dxfId="4" priority="2">
      <formula>B29&gt;=$B$4</formula>
    </cfRule>
  </conditionalFormatting>
  <conditionalFormatting sqref="B31:O31">
    <cfRule type="cellIs" dxfId="3" priority="3" operator="lessThan">
      <formula>0</formula>
    </cfRule>
  </conditionalFormatting>
  <pageMargins left="0.75" right="0.75" top="1" bottom="1" header="0.5" footer="0.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36"/>
  <sheetViews>
    <sheetView showGridLines="0" workbookViewId="0">
      <pane xSplit="1" ySplit="7" topLeftCell="B8" activePane="bottomRight" state="frozen"/>
      <selection pane="topRight"/>
      <selection pane="bottomLeft"/>
      <selection pane="bottomRight" activeCell="B8" sqref="B8"/>
    </sheetView>
  </sheetViews>
  <sheetFormatPr defaultRowHeight="14.5" x14ac:dyDescent="0.35"/>
  <cols>
    <col min="1" max="1" width="38" customWidth="1"/>
    <col min="2" max="14" width="11.453125" customWidth="1"/>
    <col min="15" max="15" width="13" customWidth="1"/>
  </cols>
  <sheetData>
    <row r="1" spans="1:15" ht="20" x14ac:dyDescent="0.4">
      <c r="A1" s="5" t="s">
        <v>14</v>
      </c>
    </row>
    <row r="2" spans="1:15" x14ac:dyDescent="0.35">
      <c r="A2" s="6" t="s">
        <v>15</v>
      </c>
      <c r="B2" s="7" t="s">
        <v>63</v>
      </c>
      <c r="F2" s="22" t="s">
        <v>64</v>
      </c>
    </row>
    <row r="3" spans="1:15" x14ac:dyDescent="0.35">
      <c r="A3" s="6" t="s">
        <v>17</v>
      </c>
      <c r="B3" s="9">
        <v>46272</v>
      </c>
    </row>
    <row r="4" spans="1:15" x14ac:dyDescent="0.35">
      <c r="A4" s="6" t="s">
        <v>18</v>
      </c>
      <c r="B4" s="10">
        <v>90000</v>
      </c>
    </row>
    <row r="6" spans="1:15" x14ac:dyDescent="0.35">
      <c r="A6" s="11" t="s">
        <v>19</v>
      </c>
      <c r="B6" s="12" t="s">
        <v>20</v>
      </c>
      <c r="C6" s="12" t="s">
        <v>21</v>
      </c>
      <c r="D6" s="12" t="s">
        <v>22</v>
      </c>
      <c r="E6" s="12" t="s">
        <v>23</v>
      </c>
      <c r="F6" s="12" t="s">
        <v>24</v>
      </c>
      <c r="G6" s="12" t="s">
        <v>25</v>
      </c>
      <c r="H6" s="12" t="s">
        <v>26</v>
      </c>
      <c r="I6" s="12" t="s">
        <v>27</v>
      </c>
      <c r="J6" s="12" t="s">
        <v>28</v>
      </c>
      <c r="K6" s="12" t="s">
        <v>29</v>
      </c>
      <c r="L6" s="12" t="s">
        <v>30</v>
      </c>
      <c r="M6" s="12" t="s">
        <v>31</v>
      </c>
      <c r="N6" s="12" t="s">
        <v>32</v>
      </c>
      <c r="O6" s="12" t="s">
        <v>33</v>
      </c>
    </row>
    <row r="7" spans="1:15" x14ac:dyDescent="0.35">
      <c r="A7" s="6" t="s">
        <v>34</v>
      </c>
      <c r="B7" s="13">
        <f>$B$3</f>
        <v>46272</v>
      </c>
      <c r="C7" s="13">
        <f t="shared" ref="C7:N7" si="0">B7+7</f>
        <v>46279</v>
      </c>
      <c r="D7" s="13">
        <f t="shared" si="0"/>
        <v>46286</v>
      </c>
      <c r="E7" s="13">
        <f t="shared" si="0"/>
        <v>46293</v>
      </c>
      <c r="F7" s="13">
        <f t="shared" si="0"/>
        <v>46300</v>
      </c>
      <c r="G7" s="13">
        <f t="shared" si="0"/>
        <v>46307</v>
      </c>
      <c r="H7" s="13">
        <f t="shared" si="0"/>
        <v>46314</v>
      </c>
      <c r="I7" s="13">
        <f t="shared" si="0"/>
        <v>46321</v>
      </c>
      <c r="J7" s="13">
        <f t="shared" si="0"/>
        <v>46328</v>
      </c>
      <c r="K7" s="13">
        <f t="shared" si="0"/>
        <v>46335</v>
      </c>
      <c r="L7" s="13">
        <f t="shared" si="0"/>
        <v>46342</v>
      </c>
      <c r="M7" s="13">
        <f t="shared" si="0"/>
        <v>46349</v>
      </c>
      <c r="N7" s="13">
        <f t="shared" si="0"/>
        <v>46356</v>
      </c>
    </row>
    <row r="9" spans="1:15" x14ac:dyDescent="0.35">
      <c r="A9" s="14" t="s">
        <v>35</v>
      </c>
      <c r="B9" s="10">
        <v>212000</v>
      </c>
      <c r="C9" s="15">
        <f t="shared" ref="C9:N9" si="1">B29</f>
        <v>176000</v>
      </c>
      <c r="D9" s="15">
        <f t="shared" si="1"/>
        <v>202000</v>
      </c>
      <c r="E9" s="15">
        <f t="shared" si="1"/>
        <v>176000</v>
      </c>
      <c r="F9" s="15">
        <f t="shared" si="1"/>
        <v>208000</v>
      </c>
      <c r="G9" s="15">
        <f t="shared" si="1"/>
        <v>152000</v>
      </c>
      <c r="H9" s="15">
        <f t="shared" si="1"/>
        <v>140000</v>
      </c>
      <c r="I9" s="15">
        <f t="shared" si="1"/>
        <v>95000</v>
      </c>
      <c r="J9" s="15">
        <f t="shared" si="1"/>
        <v>115000</v>
      </c>
      <c r="K9" s="15">
        <f t="shared" si="1"/>
        <v>136000</v>
      </c>
      <c r="L9" s="15">
        <f t="shared" si="1"/>
        <v>215400</v>
      </c>
      <c r="M9" s="15">
        <f t="shared" si="1"/>
        <v>167400</v>
      </c>
      <c r="N9" s="15">
        <f t="shared" si="1"/>
        <v>179400</v>
      </c>
      <c r="O9" s="15">
        <f>B9</f>
        <v>212000</v>
      </c>
    </row>
    <row r="10" spans="1:15" x14ac:dyDescent="0.35">
      <c r="A10" s="16" t="s">
        <v>36</v>
      </c>
      <c r="B10" s="17"/>
      <c r="C10" s="17"/>
      <c r="D10" s="17"/>
      <c r="E10" s="17"/>
      <c r="F10" s="17"/>
      <c r="G10" s="17"/>
      <c r="H10" s="17"/>
      <c r="I10" s="17"/>
      <c r="J10" s="17"/>
      <c r="K10" s="17"/>
      <c r="L10" s="17"/>
      <c r="M10" s="17"/>
      <c r="N10" s="17"/>
      <c r="O10" s="17"/>
    </row>
    <row r="11" spans="1:15" x14ac:dyDescent="0.35">
      <c r="A11" s="18" t="s">
        <v>37</v>
      </c>
      <c r="B11" s="10">
        <v>96000</v>
      </c>
      <c r="C11" s="10">
        <v>88000</v>
      </c>
      <c r="D11" s="10">
        <v>92000</v>
      </c>
      <c r="E11" s="10">
        <v>84000</v>
      </c>
      <c r="F11" s="10">
        <v>79000</v>
      </c>
      <c r="G11" s="10">
        <v>74000</v>
      </c>
      <c r="H11" s="10">
        <v>71000</v>
      </c>
      <c r="I11" s="10">
        <v>66000</v>
      </c>
      <c r="J11" s="10">
        <v>64000</v>
      </c>
      <c r="K11" s="10">
        <v>129400</v>
      </c>
      <c r="L11" s="10">
        <v>60000</v>
      </c>
      <c r="M11" s="10">
        <v>56000</v>
      </c>
      <c r="N11" s="10">
        <v>58000</v>
      </c>
      <c r="O11" s="15">
        <f>SUM(B11:N11)</f>
        <v>1017400</v>
      </c>
    </row>
    <row r="12" spans="1:15" x14ac:dyDescent="0.35">
      <c r="A12" s="18" t="s">
        <v>38</v>
      </c>
      <c r="B12" s="10">
        <v>0</v>
      </c>
      <c r="C12" s="10">
        <v>0</v>
      </c>
      <c r="D12" s="10">
        <v>0</v>
      </c>
      <c r="E12" s="10">
        <v>0</v>
      </c>
      <c r="F12" s="10">
        <v>0</v>
      </c>
      <c r="G12" s="10">
        <v>0</v>
      </c>
      <c r="H12" s="10">
        <v>0</v>
      </c>
      <c r="I12" s="10">
        <v>0</v>
      </c>
      <c r="J12" s="10">
        <v>0</v>
      </c>
      <c r="K12" s="10">
        <v>0</v>
      </c>
      <c r="L12" s="10">
        <v>0</v>
      </c>
      <c r="M12" s="10">
        <v>0</v>
      </c>
      <c r="N12" s="10">
        <v>0</v>
      </c>
      <c r="O12" s="15">
        <f>SUM(B12:N12)</f>
        <v>0</v>
      </c>
    </row>
    <row r="13" spans="1:15" x14ac:dyDescent="0.35">
      <c r="A13" s="18" t="s">
        <v>39</v>
      </c>
      <c r="B13" s="10">
        <v>0</v>
      </c>
      <c r="C13" s="10">
        <v>0</v>
      </c>
      <c r="D13" s="10">
        <v>0</v>
      </c>
      <c r="E13" s="10">
        <v>0</v>
      </c>
      <c r="F13" s="10">
        <v>0</v>
      </c>
      <c r="G13" s="10">
        <v>0</v>
      </c>
      <c r="H13" s="10">
        <v>0</v>
      </c>
      <c r="I13" s="10">
        <v>0</v>
      </c>
      <c r="J13" s="10">
        <v>75000</v>
      </c>
      <c r="K13" s="10">
        <v>0</v>
      </c>
      <c r="L13" s="10">
        <v>0</v>
      </c>
      <c r="M13" s="10">
        <v>0</v>
      </c>
      <c r="N13" s="10">
        <v>0</v>
      </c>
      <c r="O13" s="15">
        <f>SUM(B13:N13)</f>
        <v>75000</v>
      </c>
    </row>
    <row r="14" spans="1:15" x14ac:dyDescent="0.35">
      <c r="A14" s="18" t="s">
        <v>40</v>
      </c>
      <c r="B14" s="10">
        <v>0</v>
      </c>
      <c r="C14" s="10">
        <v>0</v>
      </c>
      <c r="D14" s="10">
        <v>0</v>
      </c>
      <c r="E14" s="10">
        <v>0</v>
      </c>
      <c r="F14" s="10">
        <v>0</v>
      </c>
      <c r="G14" s="10">
        <v>0</v>
      </c>
      <c r="H14" s="10">
        <v>0</v>
      </c>
      <c r="I14" s="10">
        <v>0</v>
      </c>
      <c r="J14" s="10">
        <v>0</v>
      </c>
      <c r="K14" s="10">
        <v>0</v>
      </c>
      <c r="L14" s="10">
        <v>0</v>
      </c>
      <c r="M14" s="10">
        <v>0</v>
      </c>
      <c r="N14" s="10">
        <v>0</v>
      </c>
      <c r="O14" s="15">
        <f>SUM(B14:N14)</f>
        <v>0</v>
      </c>
    </row>
    <row r="15" spans="1:15" x14ac:dyDescent="0.35">
      <c r="A15" s="14" t="s">
        <v>41</v>
      </c>
      <c r="B15" s="19">
        <f t="shared" ref="B15:O15" si="2">SUM(B11:B14)</f>
        <v>96000</v>
      </c>
      <c r="C15" s="19">
        <f t="shared" si="2"/>
        <v>88000</v>
      </c>
      <c r="D15" s="19">
        <f t="shared" si="2"/>
        <v>92000</v>
      </c>
      <c r="E15" s="19">
        <f t="shared" si="2"/>
        <v>84000</v>
      </c>
      <c r="F15" s="19">
        <f t="shared" si="2"/>
        <v>79000</v>
      </c>
      <c r="G15" s="19">
        <f t="shared" si="2"/>
        <v>74000</v>
      </c>
      <c r="H15" s="19">
        <f t="shared" si="2"/>
        <v>71000</v>
      </c>
      <c r="I15" s="19">
        <f t="shared" si="2"/>
        <v>66000</v>
      </c>
      <c r="J15" s="19">
        <f t="shared" si="2"/>
        <v>139000</v>
      </c>
      <c r="K15" s="19">
        <f t="shared" si="2"/>
        <v>129400</v>
      </c>
      <c r="L15" s="19">
        <f t="shared" si="2"/>
        <v>60000</v>
      </c>
      <c r="M15" s="19">
        <f t="shared" si="2"/>
        <v>56000</v>
      </c>
      <c r="N15" s="19">
        <f t="shared" si="2"/>
        <v>58000</v>
      </c>
      <c r="O15" s="19">
        <f t="shared" si="2"/>
        <v>1092400</v>
      </c>
    </row>
    <row r="16" spans="1:15" x14ac:dyDescent="0.35">
      <c r="A16" s="16" t="s">
        <v>42</v>
      </c>
      <c r="B16" s="17"/>
      <c r="C16" s="17"/>
      <c r="D16" s="17"/>
      <c r="E16" s="17"/>
      <c r="F16" s="17"/>
      <c r="G16" s="17"/>
      <c r="H16" s="17"/>
      <c r="I16" s="17"/>
      <c r="J16" s="17"/>
      <c r="K16" s="17"/>
      <c r="L16" s="17"/>
      <c r="M16" s="17"/>
      <c r="N16" s="17"/>
      <c r="O16" s="17"/>
    </row>
    <row r="17" spans="1:15" x14ac:dyDescent="0.35">
      <c r="A17" s="18" t="s">
        <v>43</v>
      </c>
      <c r="B17" s="10">
        <v>78000</v>
      </c>
      <c r="C17" s="10">
        <v>0</v>
      </c>
      <c r="D17" s="10">
        <v>78000</v>
      </c>
      <c r="E17" s="10">
        <v>0</v>
      </c>
      <c r="F17" s="10">
        <v>78000</v>
      </c>
      <c r="G17" s="10">
        <v>0</v>
      </c>
      <c r="H17" s="10">
        <v>78000</v>
      </c>
      <c r="I17" s="10">
        <v>0</v>
      </c>
      <c r="J17" s="10">
        <v>78000</v>
      </c>
      <c r="K17" s="10">
        <v>0</v>
      </c>
      <c r="L17" s="10">
        <v>78000</v>
      </c>
      <c r="M17" s="10">
        <v>0</v>
      </c>
      <c r="N17" s="10">
        <v>78000</v>
      </c>
      <c r="O17" s="15">
        <f t="shared" ref="O17:O26" si="3">SUM(B17:N17)</f>
        <v>546000</v>
      </c>
    </row>
    <row r="18" spans="1:15" x14ac:dyDescent="0.35">
      <c r="A18" s="18" t="s">
        <v>44</v>
      </c>
      <c r="B18" s="10">
        <v>29300</v>
      </c>
      <c r="C18" s="10">
        <v>41000</v>
      </c>
      <c r="D18" s="10">
        <v>31000</v>
      </c>
      <c r="E18" s="10">
        <v>43000</v>
      </c>
      <c r="F18" s="10">
        <v>32300</v>
      </c>
      <c r="G18" s="10">
        <v>41000</v>
      </c>
      <c r="H18" s="10">
        <v>29000</v>
      </c>
      <c r="I18" s="10">
        <v>37000</v>
      </c>
      <c r="J18" s="10">
        <v>15300</v>
      </c>
      <c r="K18" s="10">
        <v>29000</v>
      </c>
      <c r="L18" s="10">
        <v>21000</v>
      </c>
      <c r="M18" s="10">
        <v>35000</v>
      </c>
      <c r="N18" s="10">
        <v>18100</v>
      </c>
      <c r="O18" s="15">
        <f t="shared" si="3"/>
        <v>402000</v>
      </c>
    </row>
    <row r="19" spans="1:15" x14ac:dyDescent="0.35">
      <c r="A19" s="18" t="s">
        <v>45</v>
      </c>
      <c r="B19" s="10">
        <v>3000</v>
      </c>
      <c r="C19" s="10">
        <v>3000</v>
      </c>
      <c r="D19" s="10">
        <v>3000</v>
      </c>
      <c r="E19" s="10">
        <v>3000</v>
      </c>
      <c r="F19" s="10">
        <v>3000</v>
      </c>
      <c r="G19" s="10">
        <v>3000</v>
      </c>
      <c r="H19" s="10">
        <v>3000</v>
      </c>
      <c r="I19" s="10">
        <v>3000</v>
      </c>
      <c r="J19" s="10">
        <v>3000</v>
      </c>
      <c r="K19" s="10">
        <v>3000</v>
      </c>
      <c r="L19" s="10">
        <v>3000</v>
      </c>
      <c r="M19" s="10">
        <v>3000</v>
      </c>
      <c r="N19" s="10">
        <v>2000</v>
      </c>
      <c r="O19" s="15">
        <f t="shared" si="3"/>
        <v>38000</v>
      </c>
    </row>
    <row r="20" spans="1:15" x14ac:dyDescent="0.35">
      <c r="A20" s="18" t="s">
        <v>46</v>
      </c>
      <c r="B20" s="10">
        <v>9500</v>
      </c>
      <c r="C20" s="10">
        <v>0</v>
      </c>
      <c r="D20" s="10">
        <v>0</v>
      </c>
      <c r="E20" s="10">
        <v>0</v>
      </c>
      <c r="F20" s="10">
        <v>9500</v>
      </c>
      <c r="G20" s="10">
        <v>0</v>
      </c>
      <c r="H20" s="10">
        <v>0</v>
      </c>
      <c r="I20" s="10">
        <v>0</v>
      </c>
      <c r="J20" s="10">
        <v>9500</v>
      </c>
      <c r="K20" s="10">
        <v>0</v>
      </c>
      <c r="L20" s="10">
        <v>0</v>
      </c>
      <c r="M20" s="10">
        <v>0</v>
      </c>
      <c r="N20" s="10">
        <v>9500</v>
      </c>
      <c r="O20" s="15">
        <f t="shared" si="3"/>
        <v>38000</v>
      </c>
    </row>
    <row r="21" spans="1:15" x14ac:dyDescent="0.35">
      <c r="A21" s="18" t="s">
        <v>47</v>
      </c>
      <c r="B21" s="10">
        <v>6200</v>
      </c>
      <c r="C21" s="10">
        <v>0</v>
      </c>
      <c r="D21" s="10">
        <v>0</v>
      </c>
      <c r="E21" s="10">
        <v>0</v>
      </c>
      <c r="F21" s="10">
        <v>6200</v>
      </c>
      <c r="G21" s="10">
        <v>0</v>
      </c>
      <c r="H21" s="10">
        <v>0</v>
      </c>
      <c r="I21" s="10">
        <v>0</v>
      </c>
      <c r="J21" s="10">
        <v>6200</v>
      </c>
      <c r="K21" s="10">
        <v>0</v>
      </c>
      <c r="L21" s="10">
        <v>0</v>
      </c>
      <c r="M21" s="10">
        <v>0</v>
      </c>
      <c r="N21" s="10">
        <v>6200</v>
      </c>
      <c r="O21" s="15">
        <f t="shared" si="3"/>
        <v>24800</v>
      </c>
    </row>
    <row r="22" spans="1:15" x14ac:dyDescent="0.35">
      <c r="A22" s="18" t="s">
        <v>48</v>
      </c>
      <c r="B22" s="10">
        <v>0</v>
      </c>
      <c r="C22" s="10">
        <v>0</v>
      </c>
      <c r="D22" s="10">
        <v>0</v>
      </c>
      <c r="E22" s="10">
        <v>0</v>
      </c>
      <c r="F22" s="10">
        <v>0</v>
      </c>
      <c r="G22" s="10">
        <v>24000</v>
      </c>
      <c r="H22" s="10">
        <v>0</v>
      </c>
      <c r="I22" s="10">
        <v>0</v>
      </c>
      <c r="J22" s="10">
        <v>0</v>
      </c>
      <c r="K22" s="10">
        <v>0</v>
      </c>
      <c r="L22" s="10">
        <v>0</v>
      </c>
      <c r="M22" s="10">
        <v>0</v>
      </c>
      <c r="N22" s="10">
        <v>0</v>
      </c>
      <c r="O22" s="15">
        <f t="shared" si="3"/>
        <v>24000</v>
      </c>
    </row>
    <row r="23" spans="1:15" x14ac:dyDescent="0.35">
      <c r="A23" s="18" t="s">
        <v>49</v>
      </c>
      <c r="B23" s="10">
        <v>0</v>
      </c>
      <c r="C23" s="10">
        <v>12000</v>
      </c>
      <c r="D23" s="10">
        <v>0</v>
      </c>
      <c r="E23" s="10">
        <v>0</v>
      </c>
      <c r="F23" s="10">
        <v>0</v>
      </c>
      <c r="G23" s="10">
        <v>12000</v>
      </c>
      <c r="H23" s="10">
        <v>0</v>
      </c>
      <c r="I23" s="10">
        <v>0</v>
      </c>
      <c r="J23" s="10">
        <v>0</v>
      </c>
      <c r="K23" s="10">
        <v>12000</v>
      </c>
      <c r="L23" s="10">
        <v>0</v>
      </c>
      <c r="M23" s="10">
        <v>0</v>
      </c>
      <c r="N23" s="10">
        <v>0</v>
      </c>
      <c r="O23" s="15">
        <f t="shared" si="3"/>
        <v>36000</v>
      </c>
    </row>
    <row r="24" spans="1:15" x14ac:dyDescent="0.35">
      <c r="A24" s="18" t="s">
        <v>50</v>
      </c>
      <c r="B24" s="10">
        <v>0</v>
      </c>
      <c r="C24" s="10">
        <v>0</v>
      </c>
      <c r="D24" s="10">
        <v>0</v>
      </c>
      <c r="E24" s="10">
        <v>0</v>
      </c>
      <c r="F24" s="10">
        <v>0</v>
      </c>
      <c r="G24" s="10">
        <v>0</v>
      </c>
      <c r="H24" s="10">
        <v>0</v>
      </c>
      <c r="I24" s="10">
        <v>0</v>
      </c>
      <c r="J24" s="10">
        <v>0</v>
      </c>
      <c r="K24" s="10">
        <v>0</v>
      </c>
      <c r="L24" s="10">
        <v>0</v>
      </c>
      <c r="M24" s="10">
        <v>0</v>
      </c>
      <c r="N24" s="10">
        <v>0</v>
      </c>
      <c r="O24" s="15">
        <f t="shared" si="3"/>
        <v>0</v>
      </c>
    </row>
    <row r="25" spans="1:15" x14ac:dyDescent="0.35">
      <c r="A25" s="18" t="s">
        <v>51</v>
      </c>
      <c r="B25" s="10">
        <v>0</v>
      </c>
      <c r="C25" s="10">
        <v>0</v>
      </c>
      <c r="D25" s="10">
        <v>0</v>
      </c>
      <c r="E25" s="10">
        <v>0</v>
      </c>
      <c r="F25" s="10">
        <v>0</v>
      </c>
      <c r="G25" s="10">
        <v>0</v>
      </c>
      <c r="H25" s="10">
        <v>0</v>
      </c>
      <c r="I25" s="10">
        <v>0</v>
      </c>
      <c r="J25" s="10">
        <v>0</v>
      </c>
      <c r="K25" s="10">
        <v>0</v>
      </c>
      <c r="L25" s="10">
        <v>0</v>
      </c>
      <c r="M25" s="10">
        <v>0</v>
      </c>
      <c r="N25" s="10">
        <v>0</v>
      </c>
      <c r="O25" s="15">
        <f t="shared" si="3"/>
        <v>0</v>
      </c>
    </row>
    <row r="26" spans="1:15" x14ac:dyDescent="0.35">
      <c r="A26" s="18" t="s">
        <v>52</v>
      </c>
      <c r="B26" s="10">
        <v>6000</v>
      </c>
      <c r="C26" s="10">
        <v>6000</v>
      </c>
      <c r="D26" s="10">
        <v>6000</v>
      </c>
      <c r="E26" s="10">
        <v>6000</v>
      </c>
      <c r="F26" s="10">
        <v>6000</v>
      </c>
      <c r="G26" s="10">
        <v>6000</v>
      </c>
      <c r="H26" s="10">
        <v>6000</v>
      </c>
      <c r="I26" s="10">
        <v>6000</v>
      </c>
      <c r="J26" s="10">
        <v>6000</v>
      </c>
      <c r="K26" s="10">
        <v>6000</v>
      </c>
      <c r="L26" s="10">
        <v>6000</v>
      </c>
      <c r="M26" s="10">
        <v>6000</v>
      </c>
      <c r="N26" s="10">
        <v>6200</v>
      </c>
      <c r="O26" s="15">
        <f t="shared" si="3"/>
        <v>78200</v>
      </c>
    </row>
    <row r="27" spans="1:15" x14ac:dyDescent="0.35">
      <c r="A27" s="14" t="s">
        <v>53</v>
      </c>
      <c r="B27" s="19">
        <f t="shared" ref="B27:O27" si="4">SUM(B17:B26)</f>
        <v>132000</v>
      </c>
      <c r="C27" s="19">
        <f t="shared" si="4"/>
        <v>62000</v>
      </c>
      <c r="D27" s="19">
        <f t="shared" si="4"/>
        <v>118000</v>
      </c>
      <c r="E27" s="19">
        <f t="shared" si="4"/>
        <v>52000</v>
      </c>
      <c r="F27" s="19">
        <f t="shared" si="4"/>
        <v>135000</v>
      </c>
      <c r="G27" s="19">
        <f t="shared" si="4"/>
        <v>86000</v>
      </c>
      <c r="H27" s="19">
        <f t="shared" si="4"/>
        <v>116000</v>
      </c>
      <c r="I27" s="19">
        <f t="shared" si="4"/>
        <v>46000</v>
      </c>
      <c r="J27" s="19">
        <f t="shared" si="4"/>
        <v>118000</v>
      </c>
      <c r="K27" s="19">
        <f t="shared" si="4"/>
        <v>50000</v>
      </c>
      <c r="L27" s="19">
        <f t="shared" si="4"/>
        <v>108000</v>
      </c>
      <c r="M27" s="19">
        <f t="shared" si="4"/>
        <v>44000</v>
      </c>
      <c r="N27" s="19">
        <f t="shared" si="4"/>
        <v>120000</v>
      </c>
      <c r="O27" s="19">
        <f t="shared" si="4"/>
        <v>1187000</v>
      </c>
    </row>
    <row r="28" spans="1:15" x14ac:dyDescent="0.35">
      <c r="A28" s="14" t="s">
        <v>54</v>
      </c>
      <c r="B28" s="19">
        <f t="shared" ref="B28:O28" si="5">B15-B27</f>
        <v>-36000</v>
      </c>
      <c r="C28" s="19">
        <f t="shared" si="5"/>
        <v>26000</v>
      </c>
      <c r="D28" s="19">
        <f t="shared" si="5"/>
        <v>-26000</v>
      </c>
      <c r="E28" s="19">
        <f t="shared" si="5"/>
        <v>32000</v>
      </c>
      <c r="F28" s="19">
        <f t="shared" si="5"/>
        <v>-56000</v>
      </c>
      <c r="G28" s="19">
        <f t="shared" si="5"/>
        <v>-12000</v>
      </c>
      <c r="H28" s="19">
        <f t="shared" si="5"/>
        <v>-45000</v>
      </c>
      <c r="I28" s="19">
        <f t="shared" si="5"/>
        <v>20000</v>
      </c>
      <c r="J28" s="19">
        <f t="shared" si="5"/>
        <v>21000</v>
      </c>
      <c r="K28" s="19">
        <f t="shared" si="5"/>
        <v>79400</v>
      </c>
      <c r="L28" s="19">
        <f t="shared" si="5"/>
        <v>-48000</v>
      </c>
      <c r="M28" s="19">
        <f t="shared" si="5"/>
        <v>12000</v>
      </c>
      <c r="N28" s="19">
        <f t="shared" si="5"/>
        <v>-62000</v>
      </c>
      <c r="O28" s="19">
        <f t="shared" si="5"/>
        <v>-94600</v>
      </c>
    </row>
    <row r="29" spans="1:15" x14ac:dyDescent="0.35">
      <c r="A29" s="14" t="s">
        <v>55</v>
      </c>
      <c r="B29" s="19">
        <f t="shared" ref="B29:N29" si="6">B9+B28</f>
        <v>176000</v>
      </c>
      <c r="C29" s="19">
        <f t="shared" si="6"/>
        <v>202000</v>
      </c>
      <c r="D29" s="19">
        <f t="shared" si="6"/>
        <v>176000</v>
      </c>
      <c r="E29" s="19">
        <f t="shared" si="6"/>
        <v>208000</v>
      </c>
      <c r="F29" s="19">
        <f t="shared" si="6"/>
        <v>152000</v>
      </c>
      <c r="G29" s="19">
        <f t="shared" si="6"/>
        <v>140000</v>
      </c>
      <c r="H29" s="19">
        <f t="shared" si="6"/>
        <v>95000</v>
      </c>
      <c r="I29" s="19">
        <f t="shared" si="6"/>
        <v>115000</v>
      </c>
      <c r="J29" s="19">
        <f t="shared" si="6"/>
        <v>136000</v>
      </c>
      <c r="K29" s="19">
        <f t="shared" si="6"/>
        <v>215400</v>
      </c>
      <c r="L29" s="19">
        <f t="shared" si="6"/>
        <v>167400</v>
      </c>
      <c r="M29" s="19">
        <f t="shared" si="6"/>
        <v>179400</v>
      </c>
      <c r="N29" s="19">
        <f t="shared" si="6"/>
        <v>117400</v>
      </c>
      <c r="O29" s="19">
        <f>N29</f>
        <v>117400</v>
      </c>
    </row>
    <row r="30" spans="1:15" x14ac:dyDescent="0.35">
      <c r="A30" s="18" t="s">
        <v>56</v>
      </c>
      <c r="B30" s="15">
        <f t="shared" ref="B30:O30" si="7">$B$4</f>
        <v>90000</v>
      </c>
      <c r="C30" s="15">
        <f t="shared" si="7"/>
        <v>90000</v>
      </c>
      <c r="D30" s="15">
        <f t="shared" si="7"/>
        <v>90000</v>
      </c>
      <c r="E30" s="15">
        <f t="shared" si="7"/>
        <v>90000</v>
      </c>
      <c r="F30" s="15">
        <f t="shared" si="7"/>
        <v>90000</v>
      </c>
      <c r="G30" s="15">
        <f t="shared" si="7"/>
        <v>90000</v>
      </c>
      <c r="H30" s="15">
        <f t="shared" si="7"/>
        <v>90000</v>
      </c>
      <c r="I30" s="15">
        <f t="shared" si="7"/>
        <v>90000</v>
      </c>
      <c r="J30" s="15">
        <f t="shared" si="7"/>
        <v>90000</v>
      </c>
      <c r="K30" s="15">
        <f t="shared" si="7"/>
        <v>90000</v>
      </c>
      <c r="L30" s="15">
        <f t="shared" si="7"/>
        <v>90000</v>
      </c>
      <c r="M30" s="15">
        <f t="shared" si="7"/>
        <v>90000</v>
      </c>
      <c r="N30" s="15">
        <f t="shared" si="7"/>
        <v>90000</v>
      </c>
      <c r="O30" s="15">
        <f t="shared" si="7"/>
        <v>90000</v>
      </c>
    </row>
    <row r="31" spans="1:15" x14ac:dyDescent="0.35">
      <c r="A31" s="14" t="s">
        <v>57</v>
      </c>
      <c r="B31" s="19">
        <f t="shared" ref="B31:N31" si="8">B29-B30</f>
        <v>86000</v>
      </c>
      <c r="C31" s="19">
        <f t="shared" si="8"/>
        <v>112000</v>
      </c>
      <c r="D31" s="19">
        <f t="shared" si="8"/>
        <v>86000</v>
      </c>
      <c r="E31" s="19">
        <f t="shared" si="8"/>
        <v>118000</v>
      </c>
      <c r="F31" s="19">
        <f t="shared" si="8"/>
        <v>62000</v>
      </c>
      <c r="G31" s="19">
        <f t="shared" si="8"/>
        <v>50000</v>
      </c>
      <c r="H31" s="19">
        <f t="shared" si="8"/>
        <v>5000</v>
      </c>
      <c r="I31" s="19">
        <f t="shared" si="8"/>
        <v>25000</v>
      </c>
      <c r="J31" s="19">
        <f t="shared" si="8"/>
        <v>46000</v>
      </c>
      <c r="K31" s="19">
        <f t="shared" si="8"/>
        <v>125400</v>
      </c>
      <c r="L31" s="19">
        <f t="shared" si="8"/>
        <v>77400</v>
      </c>
      <c r="M31" s="19">
        <f t="shared" si="8"/>
        <v>89400</v>
      </c>
      <c r="N31" s="19">
        <f t="shared" si="8"/>
        <v>27400</v>
      </c>
      <c r="O31" s="19">
        <f>MIN(B31:N31)</f>
        <v>5000</v>
      </c>
    </row>
    <row r="32" spans="1:15" x14ac:dyDescent="0.35">
      <c r="A32" s="18" t="s">
        <v>58</v>
      </c>
      <c r="B32" s="20" t="str">
        <f t="shared" ref="B32:N32" si="9">IF(B29&lt;0,"Negative",IF(B29&lt;$B$4,"Below floor",""))</f>
        <v/>
      </c>
      <c r="C32" s="20" t="str">
        <f t="shared" si="9"/>
        <v/>
      </c>
      <c r="D32" s="20" t="str">
        <f t="shared" si="9"/>
        <v/>
      </c>
      <c r="E32" s="20" t="str">
        <f t="shared" si="9"/>
        <v/>
      </c>
      <c r="F32" s="20" t="str">
        <f t="shared" si="9"/>
        <v/>
      </c>
      <c r="G32" s="20" t="str">
        <f t="shared" si="9"/>
        <v/>
      </c>
      <c r="H32" s="20" t="str">
        <f t="shared" si="9"/>
        <v/>
      </c>
      <c r="I32" s="20" t="str">
        <f t="shared" si="9"/>
        <v/>
      </c>
      <c r="J32" s="20" t="str">
        <f t="shared" si="9"/>
        <v/>
      </c>
      <c r="K32" s="20" t="str">
        <f t="shared" si="9"/>
        <v/>
      </c>
      <c r="L32" s="20" t="str">
        <f t="shared" si="9"/>
        <v/>
      </c>
      <c r="M32" s="20" t="str">
        <f t="shared" si="9"/>
        <v/>
      </c>
      <c r="N32" s="20" t="str">
        <f t="shared" si="9"/>
        <v/>
      </c>
      <c r="O32" s="21" t="s">
        <v>59</v>
      </c>
    </row>
    <row r="34" spans="1:1" x14ac:dyDescent="0.35">
      <c r="A34" s="6" t="s">
        <v>60</v>
      </c>
    </row>
    <row r="35" spans="1:1" x14ac:dyDescent="0.35">
      <c r="A35" s="8" t="s">
        <v>61</v>
      </c>
    </row>
    <row r="36" spans="1:1" x14ac:dyDescent="0.35">
      <c r="A36" s="8" t="s">
        <v>62</v>
      </c>
    </row>
  </sheetData>
  <conditionalFormatting sqref="B29:N29">
    <cfRule type="expression" dxfId="2" priority="1">
      <formula>B29&lt;$B$4</formula>
    </cfRule>
    <cfRule type="expression" dxfId="1" priority="2">
      <formula>B29&gt;=$B$4</formula>
    </cfRule>
  </conditionalFormatting>
  <conditionalFormatting sqref="B31:O31">
    <cfRule type="cellIs" dxfId="0" priority="3" operator="lessThan">
      <formula>0</formula>
    </cfRule>
  </conditionalFormatting>
  <pageMargins left="0.75" right="0.75" top="1" bottom="1"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Instructions</vt:lpstr>
      <vt:lpstr>Forecast</vt:lpstr>
      <vt:lpstr>Example, base case</vt:lpstr>
      <vt:lpstr>Example, with actions</vt:lpstr>
      <vt:lpstr>'Example, base case'!Print_Titles</vt:lpstr>
      <vt:lpstr>'Example, with actions'!Print_Titles</vt:lpstr>
      <vt:lpstr>Forecast!Print_Titles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13-week cash flow forecast template</dc:title>
  <dc:creator>Lucent CFO</dc:creator>
  <cp:lastModifiedBy>Dylan Bastian</cp:lastModifiedBy>
  <dcterms:created xsi:type="dcterms:W3CDTF">2026-09-21T20:18:37Z</dcterms:created>
  <dcterms:modified xsi:type="dcterms:W3CDTF">2026-09-21T20:32:16Z</dcterms:modified>
</cp:coreProperties>
</file>